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9"/>
  <workbookPr/>
  <mc:AlternateContent xmlns:mc="http://schemas.openxmlformats.org/markup-compatibility/2006">
    <mc:Choice Requires="x15">
      <x15ac:absPath xmlns:x15ac="http://schemas.microsoft.com/office/spreadsheetml/2010/11/ac" url="\\nanyo-ad.ad.nanyo\Public\03課別フォルダ\03財政課\02財政係\R07年度\21財務04財政公表01諸務\令和6年度財政状況資料集\"/>
    </mc:Choice>
  </mc:AlternateContent>
  <xr:revisionPtr revIDLastSave="0" documentId="13_ncr:1_{8F9128D3-88C1-4334-B58E-BF2C2B372825}" xr6:coauthVersionLast="36" xr6:coauthVersionMax="36" xr10:uidLastSave="{00000000-0000-0000-0000-000000000000}"/>
  <bookViews>
    <workbookView xWindow="0" yWindow="0" windowWidth="28800" windowHeight="13848" tabRatio="95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O34" i="10"/>
  <c r="BW34" i="10"/>
  <c r="BE34" i="10"/>
  <c r="C34" i="10"/>
  <c r="C35" i="10" s="1"/>
  <c r="U34" i="10" l="1"/>
  <c r="U35" i="10" s="1"/>
  <c r="U36" i="10" s="1"/>
  <c r="AM34" i="10" s="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<sst xmlns="http://schemas.openxmlformats.org/spreadsheetml/2006/main" count="1079" uniqueCount="566">
  <si>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</si>
  <si>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</si>
  <si>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</si>
  <si>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</si>
  <si>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</si>
  <si>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</si>
  <si>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</si>
  <si>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</si>
  <si>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</si>
  <si>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</si>
  <si>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</si>
  <si>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</si>
  <si>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</si>
  <si>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</si>
  <si>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</si>
  <si>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</si>
  <si>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</si>
  <si>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</si>
  <si>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</si>
  <si>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</si>
  <si>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</si>
  <si>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</si>
  <si>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</si>
  <si>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</si>
  <si>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</si>
  <si>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</si>
  <si>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</si>
  <si>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</si>
  <si>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</si>
  <si>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</si>
  <si>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</si>
  <si>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</si>
  <si>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</si>
  <si>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</si>
  <si>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</si>
  <si>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</si>
  <si>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</si>
  <si>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</si>
  <si>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</si>
  <si>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</si>
  <si>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</si>
  <si>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</si>
  <si>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</si>
  <si>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</si>
  <si>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</si>
  <si>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</si>
  <si>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</si>
  <si>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</si>
  <si>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</si>
  <si>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</si>
  <si>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</si>
  <si>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</si>
  <si>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</si>
  <si>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</si>
  <si>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</si>
  <si>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</si>
  <si>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</si>
  <si>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</si>
  <si>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</si>
  <si>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</si>
  <si>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</si>
  <si>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</si>
  <si>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</si>
  <si>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</si>
  <si>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</si>
  <si>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</si>
  <si>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</si>
  <si>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</si>
  <si>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</si>
  <si>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</si>
  <si>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</si>
  <si>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</si>
  <si>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</si>
  <si>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</si>
  <si>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</si>
  <si>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</si>
  <si>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</si>
  <si>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</si>
  <si>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</si>
  <si>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</si>
  <si>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</si>
  <si>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</si>
  <si>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</si>
  <si>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</si>
  <si>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</si>
  <si>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</si>
  <si>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</si>
  <si>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</si>
  <si>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</si>
  <si>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</si>
  <si>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</si>
  <si>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</si>
  <si>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</si>
  <si>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</si>
  <si>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南陽市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</si>
  <si>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</si>
  <si>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</si>
  <si>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</si>
  <si>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</si>
  <si>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</si>
  <si>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</si>
  <si>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</si>
  <si>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</si>
  <si>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</si>
  <si>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</si>
  <si>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</si>
  <si>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</si>
  <si>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</si>
  <si>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</si>
  <si>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</si>
  <si>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</si>
  <si>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</si>
  <si>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</si>
  <si>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</si>
  <si>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</si>
  <si>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</si>
  <si>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</si>
  <si>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</si>
  <si>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</si>
  <si>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</si>
  <si>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</si>
  <si>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</si>
  <si>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</si>
  <si>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</si>
  <si>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</si>
  <si>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</si>
  <si>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</si>
  <si>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</si>
  <si>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</si>
  <si>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</si>
  <si>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</si>
  <si>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</si>
  <si>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</si>
  <si>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</si>
  <si>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</si>
  <si>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</si>
  <si>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</si>
  <si>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</si>
  <si>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</si>
  <si>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</si>
  <si>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</si>
  <si>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</si>
  <si>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</si>
  <si>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</si>
  <si>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</si>
  <si>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</si>
  <si>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</si>
  <si>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</si>
  <si>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</si>
  <si>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</si>
  <si>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</si>
  <si>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</si>
  <si>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</si>
  <si>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</si>
  <si>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</si>
  <si>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</si>
  <si>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</si>
  <si>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</si>
  <si>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</si>
  <si>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</si>
  <si>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</si>
  <si>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</si>
  <si>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</si>
  <si>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</si>
  <si>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</si>
  <si>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</si>
  <si>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</si>
  <si>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</si>
  <si>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</si>
  <si>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</si>
  <si>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</si>
  <si>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</si>
  <si>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</si>
  <si>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</si>
  <si>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</si>
  <si>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</si>
  <si>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</si>
  <si>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</si>
  <si>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</si>
  <si>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</si>
  <si>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</si>
  <si>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</si>
  <si>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</si>
  <si>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</si>
  <si>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</si>
  <si>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</si>
  <si>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</si>
  <si>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</si>
  <si>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</si>
  <si>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</si>
  <si>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</si>
  <si>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</si>
  <si>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</si>
  <si>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</si>
  <si>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</si>
  <si>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</si>
  <si>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</si>
  <si>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</si>
  <si>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</si>
  <si>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</si>
  <si>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</si>
  <si>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</si>
  <si>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</si>
  <si>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山形県南陽市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</si>
  <si>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</si>
  <si>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</si>
  <si>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</si>
  <si>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</si>
  <si>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</si>
  <si>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</si>
  <si>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</si>
  <si>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</si>
  <si>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</si>
  <si>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</si>
  <si>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</si>
  <si>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</si>
  <si>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</si>
  <si>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</si>
  <si>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</si>
  <si>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</si>
  <si>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</si>
  <si>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</si>
  <si>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</si>
  <si>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</si>
  <si>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</si>
  <si>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</si>
  <si>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</si>
  <si>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</si>
  <si>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</si>
  <si>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</si>
  <si>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</si>
  <si>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</si>
  <si>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</si>
  <si>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</si>
  <si>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</si>
  <si>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</si>
  <si>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</si>
  <si>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</si>
  <si>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</si>
  <si>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</si>
  <si>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</si>
  <si>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</si>
  <si>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</si>
  <si>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</si>
  <si>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</si>
  <si>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</si>
  <si>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</si>
  <si>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</si>
  <si>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</si>
  <si>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</si>
  <si>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</si>
  <si>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</si>
  <si>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</si>
  <si>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</si>
  <si>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</si>
  <si>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</si>
  <si>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</si>
  <si>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</si>
  <si>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</si>
  <si>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</si>
  <si>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</si>
  <si>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</si>
  <si>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</si>
  <si>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</si>
  <si>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</si>
  <si>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</si>
  <si>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</si>
  <si>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</si>
  <si>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</si>
  <si>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</si>
  <si>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</si>
  <si>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</si>
  <si>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</si>
  <si>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</si>
  <si>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</si>
  <si>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</si>
  <si>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</si>
  <si>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</si>
  <si>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</si>
  <si>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</si>
  <si>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</si>
  <si>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</si>
  <si>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</si>
  <si>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</si>
  <si>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</si>
  <si>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</si>
  <si>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</si>
  <si>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</si>
  <si>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</si>
  <si>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</si>
  <si>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</si>
  <si>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</si>
  <si>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</si>
  <si>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</si>
  <si>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</si>
  <si>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</si>
  <si>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</si>
  <si>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</si>
  <si>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</si>
  <si>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</si>
  <si>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</si>
  <si>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</si>
  <si>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</si>
  <si>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</si>
  <si>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</si>
  <si>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</si>
  <si>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</si>
  <si>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</si>
  <si>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</si>
  <si>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</si>
  <si>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</si>
  <si>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</si>
  <si>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</si>
  <si>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</si>
  <si>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</si>
  <si>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</si>
  <si>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</si>
  <si>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</si>
  <si>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</si>
  <si>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</si>
  <si>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</si>
  <si>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</si>
  <si>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</si>
  <si>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</si>
  <si>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</si>
  <si>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</si>
  <si>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</si>
  <si>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</si>
  <si>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</si>
  <si>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</si>
  <si>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</si>
  <si>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</si>
  <si>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</si>
  <si>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</si>
  <si>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</si>
  <si>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</si>
  <si>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</si>
  <si>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</si>
  <si>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</si>
  <si>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</si>
  <si>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</si>
  <si>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</si>
  <si>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</si>
  <si>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</si>
  <si>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</si>
  <si>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</si>
  <si>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</si>
  <si>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</si>
  <si>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</si>
  <si>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</si>
  <si>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</si>
  <si>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</si>
  <si>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</si>
  <si>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</si>
  <si>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山形県南陽市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</si>
  <si>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</si>
  <si>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</si>
  <si>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</si>
  <si>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</si>
  <si>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</si>
  <si>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</si>
  <si>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</si>
  <si>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</si>
  <si>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</si>
  <si>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</si>
  <si>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</si>
  <si>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</si>
  <si>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</si>
  <si>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</si>
  <si>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</si>
  <si>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</si>
  <si>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</si>
  <si>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</si>
  <si>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</si>
  <si>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</si>
  <si>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</si>
  <si>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</si>
  <si>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</si>
  <si>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</si>
  <si>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</si>
  <si>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</si>
  <si>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</si>
  <si>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</si>
  <si>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</si>
  <si>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</si>
  <si>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</si>
  <si>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</si>
  <si>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</si>
  <si>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</si>
  <si>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</si>
  <si>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</si>
  <si>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</si>
  <si>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</si>
  <si>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</si>
  <si>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</si>
  <si>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</si>
  <si>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</si>
  <si>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</si>
  <si>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</si>
  <si>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</si>
  <si>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</si>
  <si>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</si>
  <si>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</si>
  <si>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</si>
  <si>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</si>
  <si>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</si>
  <si>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</si>
  <si>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</si>
  <si>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</si>
  <si>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</si>
  <si>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</si>
  <si>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</si>
  <si>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</si>
  <si>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</si>
  <si>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</si>
  <si>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</si>
  <si>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</si>
  <si>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</si>
  <si>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</si>
  <si>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</si>
  <si>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</si>
  <si>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</si>
  <si>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</si>
  <si>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</si>
  <si>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</si>
  <si>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</si>
  <si>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</si>
  <si>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</si>
  <si>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</si>
  <si>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</si>
  <si>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</si>
  <si>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</si>
  <si>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</si>
  <si>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</si>
  <si>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</si>
  <si>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</si>
  <si>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</si>
  <si>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</si>
  <si>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</si>
  <si>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</si>
  <si>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</si>
  <si>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</si>
  <si>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</si>
  <si>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</si>
  <si>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</si>
  <si>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</si>
  <si>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</si>
  <si>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</si>
  <si>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</si>
  <si>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</si>
  <si>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</si>
  <si>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</si>
  <si>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</si>
  <si>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</si>
  <si>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</si>
  <si>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</si>
  <si>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</si>
  <si>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</si>
  <si>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</si>
  <si>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</si>
  <si>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</si>
  <si>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</si>
  <si>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</si>
  <si>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</si>
  <si>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</si>
  <si>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</si>
  <si>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</si>
  <si>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</si>
  <si>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</si>
  <si>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</si>
  <si>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</si>
  <si>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</si>
  <si>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</si>
  <si>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</si>
  <si>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</si>
  <si>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</si>
  <si>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</si>
  <si>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</si>
  <si>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</si>
  <si>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</si>
  <si>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</si>
  <si>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</si>
  <si>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</si>
  <si>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</si>
  <si>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</si>
  <si>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</si>
  <si>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</si>
  <si>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</si>
  <si>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</si>
  <si>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</si>
  <si>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</si>
  <si>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</si>
  <si>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</si>
  <si>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</si>
  <si>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</si>
  <si>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</si>
  <si>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</si>
  <si>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</si>
  <si>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</si>
  <si>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</si>
  <si>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</si>
  <si>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</si>
  <si>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</si>
  <si>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</si>
  <si>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</si>
  <si>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</si>
  <si>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</si>
  <si>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</si>
  <si>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</si>
  <si>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</si>
  <si>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</si>
  <si>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</si>
  <si>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</si>
  <si>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</si>
  <si>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</si>
  <si>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</si>
  <si>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</si>
  <si>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</si>
  <si>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</si>
  <si>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</si>
  <si>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</si>
  <si>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</si>
  <si>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</si>
  <si>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</si>
  <si>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</si>
  <si>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</si>
  <si>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</si>
  <si>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</si>
  <si>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</si>
  <si>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</si>
  <si>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3.12</t>
  </si>
  <si>
    <t>▲ 0.75</t>
  </si>
  <si>
    <t>▲ 1.31</t>
  </si>
  <si>
    <t>一般会計</t>
  </si>
  <si>
    <t>水道事業会計</t>
  </si>
  <si>
    <t>介護保険特別会計</t>
  </si>
  <si>
    <t>下水道事業会計</t>
  </si>
  <si>
    <t>後期高齢者医療特別会計</t>
  </si>
  <si>
    <t>育英事業特別会計</t>
  </si>
  <si>
    <t>国民健康保険特別会計</t>
  </si>
  <si>
    <t>その他会計（赤字）</t>
  </si>
  <si>
    <t>その他会計（黒字）</t>
  </si>
  <si>
    <t>R02</t>
    <phoneticPr fontId="5"/>
  </si>
  <si>
    <t>R03</t>
    <phoneticPr fontId="5"/>
  </si>
  <si>
    <t>R04</t>
    <phoneticPr fontId="5"/>
  </si>
  <si>
    <t>R05</t>
    <phoneticPr fontId="5"/>
  </si>
  <si>
    <t>R06</t>
    <phoneticPr fontId="5"/>
  </si>
  <si>
    <t>-</t>
    <phoneticPr fontId="2"/>
  </si>
  <si>
    <t>置賜広域行政事務組合</t>
    <phoneticPr fontId="2"/>
  </si>
  <si>
    <t>置賜広域病院企業団</t>
    <phoneticPr fontId="2"/>
  </si>
  <si>
    <t>山形県市町村職員退職手当組合</t>
    <phoneticPr fontId="2"/>
  </si>
  <si>
    <t>山形県後期高齢者医療広域連合(普通会計分)</t>
    <phoneticPr fontId="2"/>
  </si>
  <si>
    <t>山形県後期高齢者医療広域連合(事業会計分)</t>
    <phoneticPr fontId="2"/>
  </si>
  <si>
    <t>山形県消防補償等組合</t>
    <phoneticPr fontId="2"/>
  </si>
  <si>
    <t>山形県自治会館管理組合</t>
    <phoneticPr fontId="2"/>
  </si>
  <si>
    <t>山形県市町村交通災害共済組合</t>
    <phoneticPr fontId="2"/>
  </si>
  <si>
    <t>松川堰組合</t>
    <phoneticPr fontId="2"/>
  </si>
  <si>
    <t>南陽市土地開発公社</t>
    <phoneticPr fontId="2"/>
  </si>
  <si>
    <t>山形鉄道</t>
    <phoneticPr fontId="2"/>
  </si>
  <si>
    <t>地域振興基金</t>
    <phoneticPr fontId="5"/>
  </si>
  <si>
    <t>公共施設維持管理基金</t>
    <phoneticPr fontId="5"/>
  </si>
  <si>
    <t>川﨑勇、艶香基金</t>
    <phoneticPr fontId="5"/>
  </si>
  <si>
    <t>皆川健次菊まつり振興基金</t>
    <phoneticPr fontId="5"/>
  </si>
  <si>
    <t>スポーツ振興基金</t>
    <phoneticPr fontId="5"/>
  </si>
  <si>
    <t>〇</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</si>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</sst>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E05D-42F0-B146-345232F9C7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36389</c:v>
                </c:pt>
                <c:pt idx="1">
                  <c:v>64662</c:v>
                </c:pt>
                <c:pt idx="2">
                  <c:v>41998</c:v>
                </c:pt>
                <c:pt idx="3">
                  <c:v>68295</c:v>
                </c:pt>
                <c:pt idx="4">
                  <c:v>66220</c:v>
                </c:pt>
              </c:numCache>
            </c:numRef>
          </c:val>
          <c:smooth val="0"/>
          <c:extLst>
            <c:ext xmlns:c16="http://schemas.microsoft.com/office/drawing/2014/chart" uri="{C3380CC4-5D6E-409C-BE32-E72D297353CC}">
              <c16:uniqueId val="{00000001-E05D-42F0-B146-345232F9C7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9.64</c:v>
                </c:pt>
                <c:pt idx="1">
                  <c:v>13.86</c:v>
                </c:pt>
                <c:pt idx="2">
                  <c:v>14.02</c:v>
                </c:pt>
                <c:pt idx="3">
                  <c:v>11.93</c:v>
                </c:pt>
                <c:pt idx="4">
                  <c:v>11.2</c:v>
                </c:pt>
              </c:numCache>
            </c:numRef>
          </c:val>
          <c:extLst>
            <c:ext xmlns:c16="http://schemas.microsoft.com/office/drawing/2014/chart" uri="{C3380CC4-5D6E-409C-BE32-E72D297353CC}">
              <c16:uniqueId val="{00000000-E1D8-4A28-B351-8993E17B253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7.98</c:v>
                </c:pt>
                <c:pt idx="1">
                  <c:v>8.2100000000000009</c:v>
                </c:pt>
                <c:pt idx="2">
                  <c:v>9.83</c:v>
                </c:pt>
                <c:pt idx="3">
                  <c:v>10.49</c:v>
                </c:pt>
                <c:pt idx="4">
                  <c:v>9.9700000000000006</c:v>
                </c:pt>
              </c:numCache>
            </c:numRef>
          </c:val>
          <c:extLst>
            <c:ext xmlns:c16="http://schemas.microsoft.com/office/drawing/2014/chart" uri="{C3380CC4-5D6E-409C-BE32-E72D297353CC}">
              <c16:uniqueId val="{00000001-E1D8-4A28-B351-8993E17B253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-3.12</c:v>
                </c:pt>
                <c:pt idx="1">
                  <c:v>4.96</c:v>
                </c:pt>
                <c:pt idx="2">
                  <c:v>1.32</c:v>
                </c:pt>
                <c:pt idx="3">
                  <c:v>-0.75</c:v>
                </c:pt>
                <c:pt idx="4">
                  <c:v>-1.31</c:v>
                </c:pt>
              </c:numCache>
            </c:numRef>
          </c:val>
          <c:smooth val="0"/>
          <c:extLst>
            <c:ext xmlns:c16="http://schemas.microsoft.com/office/drawing/2014/chart" uri="{C3380CC4-5D6E-409C-BE32-E72D297353CC}">
              <c16:uniqueId val="{00000002-E1D8-4A28-B351-8993E17B253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1E2-4216-A5FC-BA860179065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1E2-4216-A5FC-BA860179065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1E2-4216-A5FC-BA860179065A}"/>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0.89</c:v>
                </c:pt>
                <c:pt idx="2">
                  <c:v>#N/A</c:v>
                </c:pt>
                <c:pt idx="3">
                  <c:v>0.48</c:v>
                </c:pt>
                <c:pt idx="4">
                  <c:v>#N/A</c:v>
                </c:pt>
                <c:pt idx="5">
                  <c:v>0.08</c:v>
                </c:pt>
                <c:pt idx="6">
                  <c:v>#N/A</c:v>
                </c:pt>
                <c:pt idx="7">
                  <c:v>0.09</c:v>
                </c:pt>
                <c:pt idx="8">
                  <c:v>#N/A</c:v>
                </c:pt>
                <c:pt idx="9">
                  <c:v>0.03</c:v>
                </c:pt>
              </c:numCache>
            </c:numRef>
          </c:val>
          <c:extLst>
            <c:ext xmlns:c16="http://schemas.microsoft.com/office/drawing/2014/chart" uri="{C3380CC4-5D6E-409C-BE32-E72D297353CC}">
              <c16:uniqueId val="{00000003-51E2-4216-A5FC-BA860179065A}"/>
            </c:ext>
          </c:extLst>
        </c:ser>
        <c:ser>
          <c:idx val="4"/>
          <c:order val="4"/>
          <c:tx>
            <c:strRef>
              <c:f>データシート!$A$31</c:f>
              <c:strCache>
                <c:ptCount val="1"/>
                <c:pt idx="0">
                  <c:v>育英事業特別会計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0.03</c:v>
                </c:pt>
                <c:pt idx="4">
                  <c:v>#N/A</c:v>
                </c:pt>
                <c:pt idx="5">
                  <c:v>0.05</c:v>
                </c:pt>
                <c:pt idx="6">
                  <c:v>#N/A</c:v>
                </c:pt>
                <c:pt idx="7">
                  <c:v>7.0000000000000007E-2</c:v>
                </c:pt>
                <c:pt idx="8">
                  <c:v>#N/A</c:v>
                </c:pt>
                <c:pt idx="9">
                  <c:v>0.11</c:v>
                </c:pt>
              </c:numCache>
            </c:numRef>
          </c:val>
          <c:extLst>
            <c:ext xmlns:c16="http://schemas.microsoft.com/office/drawing/2014/chart" uri="{C3380CC4-5D6E-409C-BE32-E72D297353CC}">
              <c16:uniqueId val="{00000004-51E2-4216-A5FC-BA860179065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0.13</c:v>
                </c:pt>
                <c:pt idx="2">
                  <c:v>#N/A</c:v>
                </c:pt>
                <c:pt idx="3">
                  <c:v>0.14000000000000001</c:v>
                </c:pt>
                <c:pt idx="4">
                  <c:v>#N/A</c:v>
                </c:pt>
                <c:pt idx="5">
                  <c:v>0.13</c:v>
                </c:pt>
                <c:pt idx="6">
                  <c:v>#N/A</c:v>
                </c:pt>
                <c:pt idx="7">
                  <c:v>0.17</c:v>
                </c:pt>
                <c:pt idx="8">
                  <c:v>#N/A</c:v>
                </c:pt>
                <c:pt idx="9">
                  <c:v>0.19</c:v>
                </c:pt>
              </c:numCache>
            </c:numRef>
          </c:val>
          <c:extLst>
            <c:ext xmlns:c16="http://schemas.microsoft.com/office/drawing/2014/chart" uri="{C3380CC4-5D6E-409C-BE32-E72D297353CC}">
              <c16:uniqueId val="{00000005-51E2-4216-A5FC-BA860179065A}"/>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1.17</c:v>
                </c:pt>
                <c:pt idx="2">
                  <c:v>#N/A</c:v>
                </c:pt>
                <c:pt idx="3">
                  <c:v>1.06</c:v>
                </c:pt>
                <c:pt idx="4">
                  <c:v>#N/A</c:v>
                </c:pt>
                <c:pt idx="5">
                  <c:v>1.1200000000000001</c:v>
                </c:pt>
                <c:pt idx="6">
                  <c:v>#N/A</c:v>
                </c:pt>
                <c:pt idx="7">
                  <c:v>1.1100000000000001</c:v>
                </c:pt>
                <c:pt idx="8">
                  <c:v>#N/A</c:v>
                </c:pt>
                <c:pt idx="9">
                  <c:v>1.47</c:v>
                </c:pt>
              </c:numCache>
            </c:numRef>
          </c:val>
          <c:extLst>
            <c:ext xmlns:c16="http://schemas.microsoft.com/office/drawing/2014/chart" uri="{C3380CC4-5D6E-409C-BE32-E72D297353CC}">
              <c16:uniqueId val="{00000006-51E2-4216-A5FC-BA860179065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2.41</c:v>
                </c:pt>
                <c:pt idx="2">
                  <c:v>#N/A</c:v>
                </c:pt>
                <c:pt idx="3">
                  <c:v>2.08</c:v>
                </c:pt>
                <c:pt idx="4">
                  <c:v>#N/A</c:v>
                </c:pt>
                <c:pt idx="5">
                  <c:v>1.94</c:v>
                </c:pt>
                <c:pt idx="6">
                  <c:v>#N/A</c:v>
                </c:pt>
                <c:pt idx="7">
                  <c:v>2.48</c:v>
                </c:pt>
                <c:pt idx="8">
                  <c:v>#N/A</c:v>
                </c:pt>
                <c:pt idx="9">
                  <c:v>2.16</c:v>
                </c:pt>
              </c:numCache>
            </c:numRef>
          </c:val>
          <c:extLst>
            <c:ext xmlns:c16="http://schemas.microsoft.com/office/drawing/2014/chart" uri="{C3380CC4-5D6E-409C-BE32-E72D297353CC}">
              <c16:uniqueId val="{00000007-51E2-4216-A5FC-BA860179065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8.92</c:v>
                </c:pt>
                <c:pt idx="2">
                  <c:v>#N/A</c:v>
                </c:pt>
                <c:pt idx="3">
                  <c:v>9.25</c:v>
                </c:pt>
                <c:pt idx="4">
                  <c:v>#N/A</c:v>
                </c:pt>
                <c:pt idx="5">
                  <c:v>9.51</c:v>
                </c:pt>
                <c:pt idx="6">
                  <c:v>#N/A</c:v>
                </c:pt>
                <c:pt idx="7">
                  <c:v>8.4700000000000006</c:v>
                </c:pt>
                <c:pt idx="8">
                  <c:v>#N/A</c:v>
                </c:pt>
                <c:pt idx="9">
                  <c:v>8.2100000000000009</c:v>
                </c:pt>
              </c:numCache>
            </c:numRef>
          </c:val>
          <c:extLst>
            <c:ext xmlns:c16="http://schemas.microsoft.com/office/drawing/2014/chart" uri="{C3380CC4-5D6E-409C-BE32-E72D297353CC}">
              <c16:uniqueId val="{00000008-51E2-4216-A5FC-BA860179065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9.6</c:v>
                </c:pt>
                <c:pt idx="2">
                  <c:v>#N/A</c:v>
                </c:pt>
                <c:pt idx="3">
                  <c:v>13.82</c:v>
                </c:pt>
                <c:pt idx="4">
                  <c:v>#N/A</c:v>
                </c:pt>
                <c:pt idx="5">
                  <c:v>13.96</c:v>
                </c:pt>
                <c:pt idx="6">
                  <c:v>#N/A</c:v>
                </c:pt>
                <c:pt idx="7">
                  <c:v>11.85</c:v>
                </c:pt>
                <c:pt idx="8">
                  <c:v>#N/A</c:v>
                </c:pt>
                <c:pt idx="9">
                  <c:v>11.09</c:v>
                </c:pt>
              </c:numCache>
            </c:numRef>
          </c:val>
          <c:extLst>
            <c:ext xmlns:c16="http://schemas.microsoft.com/office/drawing/2014/chart" uri="{C3380CC4-5D6E-409C-BE32-E72D297353CC}">
              <c16:uniqueId val="{00000009-51E2-4216-A5FC-BA860179065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1236</c:v>
                </c:pt>
                <c:pt idx="5">
                  <c:v>1215</c:v>
                </c:pt>
                <c:pt idx="8">
                  <c:v>1213</c:v>
                </c:pt>
                <c:pt idx="11">
                  <c:v>1246</c:v>
                </c:pt>
                <c:pt idx="14">
                  <c:v>1140</c:v>
                </c:pt>
              </c:numCache>
            </c:numRef>
          </c:val>
          <c:extLst>
            <c:ext xmlns:c16="http://schemas.microsoft.com/office/drawing/2014/chart" uri="{C3380CC4-5D6E-409C-BE32-E72D297353CC}">
              <c16:uniqueId val="{00000000-54FB-40DF-A0BB-336DF9179B2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4FB-40DF-A0BB-336DF9179B2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36</c:v>
                </c:pt>
                <c:pt idx="3">
                  <c:v>36</c:v>
                </c:pt>
                <c:pt idx="6">
                  <c:v>35</c:v>
                </c:pt>
                <c:pt idx="9">
                  <c:v>35</c:v>
                </c:pt>
                <c:pt idx="12">
                  <c:v>35</c:v>
                </c:pt>
              </c:numCache>
            </c:numRef>
          </c:val>
          <c:extLst>
            <c:ext xmlns:c16="http://schemas.microsoft.com/office/drawing/2014/chart" uri="{C3380CC4-5D6E-409C-BE32-E72D297353CC}">
              <c16:uniqueId val="{00000002-54FB-40DF-A0BB-336DF9179B2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140</c:v>
                </c:pt>
                <c:pt idx="3">
                  <c:v>158</c:v>
                </c:pt>
                <c:pt idx="6">
                  <c:v>168</c:v>
                </c:pt>
                <c:pt idx="9">
                  <c:v>203</c:v>
                </c:pt>
                <c:pt idx="12">
                  <c:v>191</c:v>
                </c:pt>
              </c:numCache>
            </c:numRef>
          </c:val>
          <c:extLst>
            <c:ext xmlns:c16="http://schemas.microsoft.com/office/drawing/2014/chart" uri="{C3380CC4-5D6E-409C-BE32-E72D297353CC}">
              <c16:uniqueId val="{00000003-54FB-40DF-A0BB-336DF9179B2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548</c:v>
                </c:pt>
                <c:pt idx="3">
                  <c:v>536</c:v>
                </c:pt>
                <c:pt idx="6">
                  <c:v>532</c:v>
                </c:pt>
                <c:pt idx="9">
                  <c:v>512</c:v>
                </c:pt>
                <c:pt idx="12">
                  <c:v>486</c:v>
                </c:pt>
              </c:numCache>
            </c:numRef>
          </c:val>
          <c:extLst>
            <c:ext xmlns:c16="http://schemas.microsoft.com/office/drawing/2014/chart" uri="{C3380CC4-5D6E-409C-BE32-E72D297353CC}">
              <c16:uniqueId val="{00000004-54FB-40DF-A0BB-336DF9179B2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FB-40DF-A0BB-336DF9179B2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4FB-40DF-A0BB-336DF9179B2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1367</c:v>
                </c:pt>
                <c:pt idx="3">
                  <c:v>1380</c:v>
                </c:pt>
                <c:pt idx="6">
                  <c:v>1445</c:v>
                </c:pt>
                <c:pt idx="9">
                  <c:v>1469</c:v>
                </c:pt>
                <c:pt idx="12">
                  <c:v>1482</c:v>
                </c:pt>
              </c:numCache>
            </c:numRef>
          </c:val>
          <c:extLst>
            <c:ext xmlns:c16="http://schemas.microsoft.com/office/drawing/2014/chart" uri="{C3380CC4-5D6E-409C-BE32-E72D297353CC}">
              <c16:uniqueId val="{00000007-54FB-40DF-A0BB-336DF9179B2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855</c:v>
                </c:pt>
                <c:pt idx="2">
                  <c:v>#N/A</c:v>
                </c:pt>
                <c:pt idx="3">
                  <c:v>#N/A</c:v>
                </c:pt>
                <c:pt idx="4">
                  <c:v>895</c:v>
                </c:pt>
                <c:pt idx="5">
                  <c:v>#N/A</c:v>
                </c:pt>
                <c:pt idx="6">
                  <c:v>#N/A</c:v>
                </c:pt>
                <c:pt idx="7">
                  <c:v>967</c:v>
                </c:pt>
                <c:pt idx="8">
                  <c:v>#N/A</c:v>
                </c:pt>
                <c:pt idx="9">
                  <c:v>#N/A</c:v>
                </c:pt>
                <c:pt idx="10">
                  <c:v>973</c:v>
                </c:pt>
                <c:pt idx="11">
                  <c:v>#N/A</c:v>
                </c:pt>
                <c:pt idx="12">
                  <c:v>#N/A</c:v>
                </c:pt>
                <c:pt idx="13">
                  <c:v>1054</c:v>
                </c:pt>
                <c:pt idx="14">
                  <c:v>#N/A</c:v>
                </c:pt>
              </c:numCache>
            </c:numRef>
          </c:val>
          <c:smooth val="0"/>
          <c:extLst>
            <c:ext xmlns:c16="http://schemas.microsoft.com/office/drawing/2014/chart" uri="{C3380CC4-5D6E-409C-BE32-E72D297353CC}">
              <c16:uniqueId val="{00000008-54FB-40DF-A0BB-336DF9179B2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12391</c:v>
                </c:pt>
                <c:pt idx="5">
                  <c:v>12027</c:v>
                </c:pt>
                <c:pt idx="8">
                  <c:v>11497</c:v>
                </c:pt>
                <c:pt idx="11">
                  <c:v>11151</c:v>
                </c:pt>
                <c:pt idx="14">
                  <c:v>10652</c:v>
                </c:pt>
              </c:numCache>
            </c:numRef>
          </c:val>
          <c:extLst>
            <c:ext xmlns:c16="http://schemas.microsoft.com/office/drawing/2014/chart" uri="{C3380CC4-5D6E-409C-BE32-E72D297353CC}">
              <c16:uniqueId val="{00000000-E6FB-4D9C-B1D5-4799A67C70B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1726</c:v>
                </c:pt>
                <c:pt idx="5">
                  <c:v>1750</c:v>
                </c:pt>
                <c:pt idx="8">
                  <c:v>1704</c:v>
                </c:pt>
                <c:pt idx="11">
                  <c:v>1830</c:v>
                </c:pt>
                <c:pt idx="14">
                  <c:v>1676</c:v>
                </c:pt>
              </c:numCache>
            </c:numRef>
          </c:val>
          <c:extLst>
            <c:ext xmlns:c16="http://schemas.microsoft.com/office/drawing/2014/chart" uri="{C3380CC4-5D6E-409C-BE32-E72D297353CC}">
              <c16:uniqueId val="{00000001-E6FB-4D9C-B1D5-4799A67C70B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2868</c:v>
                </c:pt>
                <c:pt idx="5">
                  <c:v>3157</c:v>
                </c:pt>
                <c:pt idx="8">
                  <c:v>3386</c:v>
                </c:pt>
                <c:pt idx="11">
                  <c:v>3744</c:v>
                </c:pt>
                <c:pt idx="14">
                  <c:v>3660</c:v>
                </c:pt>
              </c:numCache>
            </c:numRef>
          </c:val>
          <c:extLst>
            <c:ext xmlns:c16="http://schemas.microsoft.com/office/drawing/2014/chart" uri="{C3380CC4-5D6E-409C-BE32-E72D297353CC}">
              <c16:uniqueId val="{00000002-E6FB-4D9C-B1D5-4799A67C70B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6FB-4D9C-B1D5-4799A67C70B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6FB-4D9C-B1D5-4799A67C70B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FB-4D9C-B1D5-4799A67C70B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2201</c:v>
                </c:pt>
                <c:pt idx="3">
                  <c:v>2159</c:v>
                </c:pt>
                <c:pt idx="6">
                  <c:v>2112</c:v>
                </c:pt>
                <c:pt idx="9">
                  <c:v>2059</c:v>
                </c:pt>
                <c:pt idx="12">
                  <c:v>2066</c:v>
                </c:pt>
              </c:numCache>
            </c:numRef>
          </c:val>
          <c:extLst>
            <c:ext xmlns:c16="http://schemas.microsoft.com/office/drawing/2014/chart" uri="{C3380CC4-5D6E-409C-BE32-E72D297353CC}">
              <c16:uniqueId val="{00000006-E6FB-4D9C-B1D5-4799A67C70B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3058</c:v>
                </c:pt>
                <c:pt idx="3">
                  <c:v>3087</c:v>
                </c:pt>
                <c:pt idx="6">
                  <c:v>2987</c:v>
                </c:pt>
                <c:pt idx="9">
                  <c:v>2895</c:v>
                </c:pt>
                <c:pt idx="12">
                  <c:v>2749</c:v>
                </c:pt>
              </c:numCache>
            </c:numRef>
          </c:val>
          <c:extLst>
            <c:ext xmlns:c16="http://schemas.microsoft.com/office/drawing/2014/chart" uri="{C3380CC4-5D6E-409C-BE32-E72D297353CC}">
              <c16:uniqueId val="{00000007-E6FB-4D9C-B1D5-4799A67C70B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5699</c:v>
                </c:pt>
                <c:pt idx="3">
                  <c:v>5341</c:v>
                </c:pt>
                <c:pt idx="6">
                  <c:v>5127</c:v>
                </c:pt>
                <c:pt idx="9">
                  <c:v>5320</c:v>
                </c:pt>
                <c:pt idx="12">
                  <c:v>4609</c:v>
                </c:pt>
              </c:numCache>
            </c:numRef>
          </c:val>
          <c:extLst>
            <c:ext xmlns:c16="http://schemas.microsoft.com/office/drawing/2014/chart" uri="{C3380CC4-5D6E-409C-BE32-E72D297353CC}">
              <c16:uniqueId val="{00000008-E6FB-4D9C-B1D5-4799A67C70B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478</c:v>
                </c:pt>
                <c:pt idx="3">
                  <c:v>447</c:v>
                </c:pt>
                <c:pt idx="6">
                  <c:v>416</c:v>
                </c:pt>
                <c:pt idx="9">
                  <c:v>385</c:v>
                </c:pt>
                <c:pt idx="12">
                  <c:v>354</c:v>
                </c:pt>
              </c:numCache>
            </c:numRef>
          </c:val>
          <c:extLst>
            <c:ext xmlns:c16="http://schemas.microsoft.com/office/drawing/2014/chart" uri="{C3380CC4-5D6E-409C-BE32-E72D297353CC}">
              <c16:uniqueId val="{00000009-E6FB-4D9C-B1D5-4799A67C70B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15090</c:v>
                </c:pt>
                <c:pt idx="3">
                  <c:v>15465</c:v>
                </c:pt>
                <c:pt idx="6">
                  <c:v>14955</c:v>
                </c:pt>
                <c:pt idx="9">
                  <c:v>14749</c:v>
                </c:pt>
                <c:pt idx="12">
                  <c:v>14426</c:v>
                </c:pt>
              </c:numCache>
            </c:numRef>
          </c:val>
          <c:extLst>
            <c:ext xmlns:c16="http://schemas.microsoft.com/office/drawing/2014/chart" uri="{C3380CC4-5D6E-409C-BE32-E72D297353CC}">
              <c16:uniqueId val="{0000000A-E6FB-4D9C-B1D5-4799A67C70B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9539</c:v>
                </c:pt>
                <c:pt idx="2">
                  <c:v>#N/A</c:v>
                </c:pt>
                <c:pt idx="3">
                  <c:v>#N/A</c:v>
                </c:pt>
                <c:pt idx="4">
                  <c:v>9565</c:v>
                </c:pt>
                <c:pt idx="5">
                  <c:v>#N/A</c:v>
                </c:pt>
                <c:pt idx="6">
                  <c:v>#N/A</c:v>
                </c:pt>
                <c:pt idx="7">
                  <c:v>9010</c:v>
                </c:pt>
                <c:pt idx="8">
                  <c:v>#N/A</c:v>
                </c:pt>
                <c:pt idx="9">
                  <c:v>#N/A</c:v>
                </c:pt>
                <c:pt idx="10">
                  <c:v>8684</c:v>
                </c:pt>
                <c:pt idx="11">
                  <c:v>#N/A</c:v>
                </c:pt>
                <c:pt idx="12">
                  <c:v>#N/A</c:v>
                </c:pt>
                <c:pt idx="13">
                  <c:v>8216</c:v>
                </c:pt>
                <c:pt idx="14">
                  <c:v>#N/A</c:v>
                </c:pt>
              </c:numCache>
            </c:numRef>
          </c:val>
          <c:smooth val="0"/>
          <c:extLst>
            <c:ext xmlns:c16="http://schemas.microsoft.com/office/drawing/2014/chart" uri="{C3380CC4-5D6E-409C-BE32-E72D297353CC}">
              <c16:uniqueId val="{0000000B-E6FB-4D9C-B1D5-4799A67C70B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824</c:v>
                </c:pt>
                <c:pt idx="1">
                  <c:v>905</c:v>
                </c:pt>
                <c:pt idx="2">
                  <c:v>858</c:v>
                </c:pt>
              </c:numCache>
            </c:numRef>
          </c:val>
          <c:extLst>
            <c:ext xmlns:c16="http://schemas.microsoft.com/office/drawing/2014/chart" uri="{C3380CC4-5D6E-409C-BE32-E72D297353CC}">
              <c16:uniqueId val="{00000000-085E-4382-9DDD-57A3607CE8F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111</c:v>
                </c:pt>
                <c:pt idx="1">
                  <c:v>111</c:v>
                </c:pt>
                <c:pt idx="2">
                  <c:v>157</c:v>
                </c:pt>
              </c:numCache>
            </c:numRef>
          </c:val>
          <c:extLst>
            <c:ext xmlns:c16="http://schemas.microsoft.com/office/drawing/2014/chart" uri="{C3380CC4-5D6E-409C-BE32-E72D297353CC}">
              <c16:uniqueId val="{00000001-085E-4382-9DDD-57A3607CE8F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1590</c:v>
                </c:pt>
                <c:pt idx="1">
                  <c:v>1746</c:v>
                </c:pt>
                <c:pt idx="2">
                  <c:v>1623</c:v>
                </c:pt>
              </c:numCache>
            </c:numRef>
          </c:val>
          <c:extLst>
            <c:ext xmlns:c16="http://schemas.microsoft.com/office/drawing/2014/chart" uri="{C3380CC4-5D6E-409C-BE32-E72D297353CC}">
              <c16:uniqueId val="{00000002-085E-4382-9DDD-57A3607CE8F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山形県南陽市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実質公債費比率（分子）は、前年度と比較して</a:t>
          </a:r>
          <a:r>
            <a:rPr kumimoji="1" lang="en-US" altLang="ja-JP" sz="1100" b="0" i="0" baseline="0">
              <a:solidFill>
                <a:schemeClr val="dk1"/>
              </a:solidFill>
              <a:effectLst/>
              <a:latin typeface="+mn-lt"/>
              <a:ea typeface="+mn-ea"/>
              <a:cs typeface="+mn-cs"/>
            </a:rPr>
            <a:t>81</a:t>
          </a:r>
          <a:r>
            <a:rPr kumimoji="1" lang="ja-JP" altLang="ja-JP" sz="1100" b="0" i="0" baseline="0">
              <a:solidFill>
                <a:schemeClr val="dk1"/>
              </a:solidFill>
              <a:effectLst/>
              <a:latin typeface="+mn-lt"/>
              <a:ea typeface="+mn-ea"/>
              <a:cs typeface="+mn-cs"/>
            </a:rPr>
            <a:t>百万円の増となった。増加の主な要因は、元利償還金の増と算入公債費等の大幅減による影響が大きい。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公債費は平成</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年度から平成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の大規模公共事業や令和元年度の小中学校冷房設備事業、令和２～３年度にかけての新温浴施設整備事業により今後、高位で推移する見込みとなっている。今後予想される上昇に対応するため、減債基金への積立を実施し、可能であれば繰上償還を行うなど元利償還金の抑制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満期一括償還地方債の借入に係る積立はない。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山形県南陽市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将来負担比率（分子）は、前年度と比較して</a:t>
          </a:r>
          <a:r>
            <a:rPr kumimoji="1" lang="en-US" altLang="ja-JP" sz="1100" b="0" i="0" baseline="0">
              <a:solidFill>
                <a:schemeClr val="dk1"/>
              </a:solidFill>
              <a:effectLst/>
              <a:latin typeface="+mn-lt"/>
              <a:ea typeface="+mn-ea"/>
              <a:cs typeface="+mn-cs"/>
            </a:rPr>
            <a:t>468</a:t>
          </a:r>
          <a:r>
            <a:rPr kumimoji="1" lang="ja-JP" altLang="ja-JP" sz="1100" b="0" i="0" baseline="0">
              <a:solidFill>
                <a:schemeClr val="dk1"/>
              </a:solidFill>
              <a:effectLst/>
              <a:latin typeface="+mn-lt"/>
              <a:ea typeface="+mn-ea"/>
              <a:cs typeface="+mn-cs"/>
            </a:rPr>
            <a:t>百万円の減となった。主な要因は臨時財政対策債、学校教育施設等整備事業債などの地方債現在高の減が大きい。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今後は組合等負担等見込額の高い推移が見込まれるため将来負担比率としては悪化が見込まれる。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減債基金への積立を実施し、可能であれば繰上償還を行うなど</a:t>
          </a:r>
          <a:r>
            <a:rPr kumimoji="1" lang="ja-JP" altLang="en-US" sz="1100" b="0" i="0" baseline="0">
              <a:solidFill>
                <a:schemeClr val="dk1"/>
              </a:solidFill>
              <a:effectLst/>
              <a:latin typeface="+mn-lt"/>
              <a:ea typeface="+mn-ea"/>
              <a:cs typeface="+mn-cs"/>
            </a:rPr>
            <a:t>改善を図っていく。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山形県南陽市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年度末の全ての積立基金の残高合計は</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千</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百万円となり、主に財政調整基金、公共施設維持管理基金の減少により前年度末から約</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千</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百万円減少した。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・目的基金については、設置目的に沿って、政策の実現に向け適切な運用を図っていく。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財政調整基金については、将来の歳入減少・歳出増加への備えのため、引き続き、行革、経費節減等により捻出した額又、入札差金など事業執行で発生した歳出の不用額等を財源として確保し、基金に積み立て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公共施設維持管理基金：施設の老朽化に伴い維持管理・更新費用の増加が見込まれることから、費用負担の平準化を図るために積立てるもの。</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地域振興基金：ふるさと納税による寄付金を財源とした積立基金、また、地域振興を推進する目的。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中小企業緊急経済対策利子補給等基金：新型コロナウイルス感染症の影響を受けた中小企業者を支援するため令和７年度までの期限で新たに設定。</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維持管理基金：事業費への充当ため取り崩したことによる減、主に中学校スクールバス購入事業費、文化会館管理運営費、給食関係器具類等更新事業費、健康長寿センター施設修繕及び改修工事分として取崩しを行い約</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9</a:t>
          </a:r>
          <a:r>
            <a:rPr kumimoji="1" lang="ja-JP" altLang="ja-JP" sz="1100" b="0" i="0" baseline="0">
              <a:solidFill>
                <a:schemeClr val="dk1"/>
              </a:solidFill>
              <a:effectLst/>
              <a:latin typeface="+mn-lt"/>
              <a:ea typeface="+mn-ea"/>
              <a:cs typeface="+mn-cs"/>
            </a:rPr>
            <a:t>千</a:t>
          </a:r>
          <a:r>
            <a:rPr kumimoji="1" lang="en-US" altLang="ja-JP" sz="1100" b="0" i="0" baseline="0">
              <a:solidFill>
                <a:schemeClr val="dk1"/>
              </a:solidFill>
              <a:effectLst/>
              <a:latin typeface="+mn-lt"/>
              <a:ea typeface="+mn-ea"/>
              <a:cs typeface="+mn-cs"/>
            </a:rPr>
            <a:t>9</a:t>
          </a:r>
          <a:r>
            <a:rPr kumimoji="1" lang="ja-JP" altLang="ja-JP" sz="1100" b="0" i="0" baseline="0">
              <a:solidFill>
                <a:schemeClr val="dk1"/>
              </a:solidFill>
              <a:effectLst/>
              <a:latin typeface="+mn-lt"/>
              <a:ea typeface="+mn-ea"/>
              <a:cs typeface="+mn-cs"/>
            </a:rPr>
            <a:t>万円の減。</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地域振興基金：運用益、ふるさと納税事業として</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千</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百万円積立、ふるさと納税事業費として</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百万円取崩し。</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中小企業緊急経済対策利子補給等基金：令和２年度に新規設定し、</a:t>
          </a:r>
          <a:r>
            <a:rPr kumimoji="1" lang="en-US" altLang="ja-JP" sz="1100" b="0" i="0" baseline="0">
              <a:solidFill>
                <a:schemeClr val="dk1"/>
              </a:solidFill>
              <a:effectLst/>
              <a:latin typeface="+mn-lt"/>
              <a:ea typeface="+mn-ea"/>
              <a:cs typeface="+mn-cs"/>
            </a:rPr>
            <a:t>240</a:t>
          </a:r>
          <a:r>
            <a:rPr kumimoji="1" lang="ja-JP" altLang="ja-JP" sz="1100" b="0" i="0" baseline="0">
              <a:solidFill>
                <a:schemeClr val="dk1"/>
              </a:solidFill>
              <a:effectLst/>
              <a:latin typeface="+mn-lt"/>
              <a:ea typeface="+mn-ea"/>
              <a:cs typeface="+mn-cs"/>
            </a:rPr>
            <a:t>百万円を積み立てた。以後は毎年度取り崩していき、令和</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年度をもって廃止する。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重点施策等（教育まちづくり、産業まちづくり、健康まちづくり）への充当を基本としながら、今後とも適正な運用となるよう努める。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年度末の基金残高は、</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千</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百万円となっており、前年度から</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千</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百万円の減少となっている。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・繰越金確定に伴うルール分積立による増加</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今後、災害等への備えとして、また、将来の財政基盤の安定のため標準財政規模の</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％程度（</a:t>
          </a:r>
          <a:r>
            <a:rPr kumimoji="1" lang="en-US" altLang="ja-JP" sz="1100" b="0" i="0" baseline="0">
              <a:solidFill>
                <a:schemeClr val="dk1"/>
              </a:solidFill>
              <a:effectLst/>
              <a:latin typeface="+mn-lt"/>
              <a:ea typeface="+mn-ea"/>
              <a:cs typeface="+mn-cs"/>
            </a:rPr>
            <a:t>16</a:t>
          </a:r>
          <a:r>
            <a:rPr kumimoji="1" lang="ja-JP" altLang="ja-JP" sz="1100" b="0" i="0" baseline="0">
              <a:solidFill>
                <a:schemeClr val="dk1"/>
              </a:solidFill>
              <a:effectLst/>
              <a:latin typeface="+mn-lt"/>
              <a:ea typeface="+mn-ea"/>
              <a:cs typeface="+mn-cs"/>
            </a:rPr>
            <a:t>億円）まで積み立てることを目標としている。（災害時の対応分</a:t>
          </a:r>
          <a:r>
            <a:rPr kumimoji="1" lang="en-US" altLang="ja-JP" sz="1100" b="0" i="0" baseline="0">
              <a:solidFill>
                <a:schemeClr val="dk1"/>
              </a:solidFill>
              <a:effectLst/>
              <a:latin typeface="+mn-lt"/>
              <a:ea typeface="+mn-ea"/>
              <a:cs typeface="+mn-cs"/>
            </a:rPr>
            <a:t>400</a:t>
          </a:r>
          <a:r>
            <a:rPr kumimoji="1" lang="ja-JP" altLang="ja-JP" sz="1100" b="0" i="0" baseline="0">
              <a:solidFill>
                <a:schemeClr val="dk1"/>
              </a:solidFill>
              <a:effectLst/>
              <a:latin typeface="+mn-lt"/>
              <a:ea typeface="+mn-ea"/>
              <a:cs typeface="+mn-cs"/>
            </a:rPr>
            <a:t>百万円</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２か年度、予算編成調整分</a:t>
          </a:r>
          <a:r>
            <a:rPr kumimoji="1" lang="en-US" altLang="ja-JP" sz="1100" b="0" i="0" baseline="0">
              <a:solidFill>
                <a:schemeClr val="dk1"/>
              </a:solidFill>
              <a:effectLst/>
              <a:latin typeface="+mn-lt"/>
              <a:ea typeface="+mn-ea"/>
              <a:cs typeface="+mn-cs"/>
            </a:rPr>
            <a:t>400</a:t>
          </a:r>
          <a:r>
            <a:rPr kumimoji="1" lang="ja-JP" altLang="ja-JP" sz="1100" b="0" i="0" baseline="0">
              <a:solidFill>
                <a:schemeClr val="dk1"/>
              </a:solidFill>
              <a:effectLst/>
              <a:latin typeface="+mn-lt"/>
              <a:ea typeface="+mn-ea"/>
              <a:cs typeface="+mn-cs"/>
            </a:rPr>
            <a:t>百万円、豪雪時の対応分</a:t>
          </a:r>
          <a:r>
            <a:rPr kumimoji="1" lang="en-US" altLang="ja-JP" sz="1100" b="0" i="0" baseline="0">
              <a:solidFill>
                <a:schemeClr val="dk1"/>
              </a:solidFill>
              <a:effectLst/>
              <a:latin typeface="+mn-lt"/>
              <a:ea typeface="+mn-ea"/>
              <a:cs typeface="+mn-cs"/>
            </a:rPr>
            <a:t>200</a:t>
          </a:r>
          <a:r>
            <a:rPr kumimoji="1" lang="ja-JP" altLang="ja-JP" sz="1100" b="0" i="0" baseline="0">
              <a:solidFill>
                <a:schemeClr val="dk1"/>
              </a:solidFill>
              <a:effectLst/>
              <a:latin typeface="+mn-lt"/>
              <a:ea typeface="+mn-ea"/>
              <a:cs typeface="+mn-cs"/>
            </a:rPr>
            <a:t>百万円、その他突発的な事案への対応として</a:t>
          </a:r>
          <a:r>
            <a:rPr kumimoji="1" lang="en-US" altLang="ja-JP" sz="1100" b="0" i="0" baseline="0">
              <a:solidFill>
                <a:schemeClr val="dk1"/>
              </a:solidFill>
              <a:effectLst/>
              <a:latin typeface="+mn-lt"/>
              <a:ea typeface="+mn-ea"/>
              <a:cs typeface="+mn-cs"/>
            </a:rPr>
            <a:t>200</a:t>
          </a:r>
          <a:r>
            <a:rPr kumimoji="1" lang="ja-JP" altLang="ja-JP" sz="1100" b="0" i="0" baseline="0">
              <a:solidFill>
                <a:schemeClr val="dk1"/>
              </a:solidFill>
              <a:effectLst/>
              <a:latin typeface="+mn-lt"/>
              <a:ea typeface="+mn-ea"/>
              <a:cs typeface="+mn-cs"/>
            </a:rPr>
            <a:t>百万円）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運用益（預金利子）による増。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公債費の増高を抑制するため、高利率の債務の繰上償還を平成２２年度から積極的に実施してきた。</a:t>
          </a:r>
          <a:endParaRPr lang="ja-JP" altLang="ja-JP" sz="1400">
            <a:effectLst/>
          </a:endParaRPr>
        </a:p>
        <a:p>
          <a:r>
            <a:rPr kumimoji="1" lang="ja-JP" altLang="ja-JP" sz="1100">
              <a:solidFill>
                <a:schemeClr val="dk1"/>
              </a:solidFill>
              <a:effectLst/>
              <a:latin typeface="+mn-lt"/>
              <a:ea typeface="+mn-ea"/>
              <a:cs typeface="+mn-cs"/>
            </a:rPr>
            <a:t>現在は実質公債費比率が安定しているが、今後高金利の地方債が増加した場合には、将来の繰上償還の財源とすべく可能であれば減債基金への積立てを計画的に実施する。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山形県南陽市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29,070
28,746
160.52
18,910,570
17,928,329
963,641
8,601,753
14,426,314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107.6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基準財政需要額の減などから財政力指数は</a:t>
          </a:r>
          <a:r>
            <a:rPr kumimoji="1" lang="en-US" altLang="ja-JP" sz="1100" b="0" i="0" baseline="0">
              <a:solidFill>
                <a:schemeClr val="dk1"/>
              </a:solidFill>
              <a:effectLst/>
              <a:latin typeface="+mn-lt"/>
              <a:ea typeface="+mn-ea"/>
              <a:cs typeface="+mn-cs"/>
            </a:rPr>
            <a:t>0.01</a:t>
          </a:r>
          <a:r>
            <a:rPr kumimoji="1" lang="ja-JP" altLang="ja-JP" sz="1100" b="0" i="0" baseline="0">
              <a:solidFill>
                <a:schemeClr val="dk1"/>
              </a:solidFill>
              <a:effectLst/>
              <a:latin typeface="+mn-lt"/>
              <a:ea typeface="+mn-ea"/>
              <a:cs typeface="+mn-cs"/>
            </a:rPr>
            <a:t>ポイント増加し、類似団体内平均値より</a:t>
          </a:r>
          <a:r>
            <a:rPr kumimoji="1" lang="en-US" altLang="ja-JP" sz="1100" b="0" i="0" baseline="0">
              <a:solidFill>
                <a:schemeClr val="dk1"/>
              </a:solidFill>
              <a:effectLst/>
              <a:latin typeface="+mn-lt"/>
              <a:ea typeface="+mn-ea"/>
              <a:cs typeface="+mn-cs"/>
            </a:rPr>
            <a:t>0.09</a:t>
          </a:r>
          <a:r>
            <a:rPr kumimoji="1" lang="ja-JP" altLang="ja-JP" sz="1100" b="0" i="0" baseline="0">
              <a:solidFill>
                <a:schemeClr val="dk1"/>
              </a:solidFill>
              <a:effectLst/>
              <a:latin typeface="+mn-lt"/>
              <a:ea typeface="+mn-ea"/>
              <a:cs typeface="+mn-cs"/>
            </a:rPr>
            <a:t>ポイント上回っている。今後も、補助金・負担金の見直しにより更なる歳出削減を推進するとともに、市税等の収納率</a:t>
          </a:r>
          <a:r>
            <a:rPr kumimoji="1" lang="en-US" altLang="ja-JP" sz="1100" b="0" i="0" baseline="0">
              <a:solidFill>
                <a:schemeClr val="dk1"/>
              </a:solidFill>
              <a:effectLst/>
              <a:latin typeface="+mn-lt"/>
              <a:ea typeface="+mn-ea"/>
              <a:cs typeface="+mn-cs"/>
            </a:rPr>
            <a:t>98.8</a:t>
          </a:r>
          <a:r>
            <a:rPr kumimoji="1" lang="ja-JP" altLang="ja-JP" sz="1100" b="0" i="0" baseline="0">
              <a:solidFill>
                <a:schemeClr val="dk1"/>
              </a:solidFill>
              <a:effectLst/>
              <a:latin typeface="+mn-lt"/>
              <a:ea typeface="+mn-ea"/>
              <a:cs typeface="+mn-cs"/>
            </a:rPr>
            <a:t>％を目標に取り組み、財政基盤の強化を図る。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27940</xdr:rowOff>
    </xdr:from>
    <xdr:to>
      <xdr:col>23</xdr:col>
      <xdr:colOff>133350</xdr:colOff>
      <xdr:row>41</xdr:row>
      <xdr:rowOff>52070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05739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27940</xdr:rowOff>
    </xdr:from>
    <xdr:to>
      <xdr:col>19</xdr:col>
      <xdr:colOff>133350</xdr:colOff>
      <xdr:row>41</xdr:row>
      <xdr:rowOff>52070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0573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3810</xdr:rowOff>
    </xdr:from>
    <xdr:to>
      <xdr:col>15</xdr:col>
      <xdr:colOff>82550</xdr:colOff>
      <xdr:row>41</xdr:row>
      <xdr:rowOff>27940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0332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151130</xdr:rowOff>
    </xdr:from>
    <xdr:to>
      <xdr:col>11</xdr:col>
      <xdr:colOff>31750</xdr:colOff>
      <xdr:row>41</xdr:row>
      <xdr:rowOff>3810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00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165117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1270</xdr:rowOff>
    </xdr:from>
    <xdr:to>
      <xdr:col>19</xdr:col>
      <xdr:colOff>184150</xdr:colOff>
      <xdr:row>41</xdr:row>
      <xdr:rowOff>102870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113047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148590</xdr:rowOff>
    </xdr:from>
    <xdr:to>
      <xdr:col>15</xdr:col>
      <xdr:colOff>133350</xdr:colOff>
      <xdr:row>41</xdr:row>
      <xdr:rowOff>78740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88917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124460</xdr:rowOff>
    </xdr:from>
    <xdr:to>
      <xdr:col>11</xdr:col>
      <xdr:colOff>82550</xdr:colOff>
      <xdr:row>41</xdr:row>
      <xdr:rowOff>54610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64787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100330</xdr:rowOff>
    </xdr:from>
    <xdr:to>
      <xdr:col>7</xdr:col>
      <xdr:colOff>31750</xdr:colOff>
      <xdr:row>41</xdr:row>
      <xdr:rowOff>30480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40657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地方交付税及び地方税の減及び義務的経費の増により、前年度より</a:t>
          </a:r>
          <a:r>
            <a:rPr kumimoji="1" lang="en-US" altLang="ja-JP" sz="1100" b="0" i="0" baseline="0">
              <a:solidFill>
                <a:schemeClr val="dk1"/>
              </a:solidFill>
              <a:effectLst/>
              <a:latin typeface="+mn-lt"/>
              <a:ea typeface="+mn-ea"/>
              <a:cs typeface="+mn-cs"/>
            </a:rPr>
            <a:t>3.6</a:t>
          </a:r>
          <a:r>
            <a:rPr kumimoji="1" lang="ja-JP" altLang="ja-JP" sz="1100" b="0" i="0" baseline="0">
              <a:solidFill>
                <a:schemeClr val="dk1"/>
              </a:solidFill>
              <a:effectLst/>
              <a:latin typeface="+mn-lt"/>
              <a:ea typeface="+mn-ea"/>
              <a:cs typeface="+mn-cs"/>
            </a:rPr>
            <a:t>ポイント増加、類似団体平均より</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ポイント上回っている。今後も経常経費の削減と起債の抑制を図り、財政の健全化を図っていく。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59872</xdr:rowOff>
    </xdr:from>
    <xdr:to>
      <xdr:col>23</xdr:col>
      <xdr:colOff>133350</xdr:colOff>
      <xdr:row>61</xdr:row>
      <xdr:rowOff>12519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46872"/>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59872</xdr:rowOff>
    </xdr:from>
    <xdr:to>
      <xdr:col>19</xdr:col>
      <xdr:colOff>133350</xdr:colOff>
      <xdr:row>60</xdr:row>
      <xdr:rowOff>97790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346872"/>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100330</xdr:rowOff>
    </xdr:from>
    <xdr:to>
      <xdr:col>15</xdr:col>
      <xdr:colOff>82550</xdr:colOff>
      <xdr:row>60</xdr:row>
      <xdr:rowOff>97790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1588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100330</xdr:rowOff>
    </xdr:from>
    <xdr:to>
      <xdr:col>11</xdr:col>
      <xdr:colOff>31750</xdr:colOff>
      <xdr:row>60</xdr:row>
      <xdr:rowOff>121920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1588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133169</xdr:rowOff>
    </xdr:from>
    <xdr:to>
      <xdr:col>23</xdr:col>
      <xdr:colOff>184150</xdr:colOff>
      <xdr:row>61</xdr:row>
      <xdr:rowOff>63319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2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105246</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92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9072</xdr:rowOff>
    </xdr:from>
    <xdr:to>
      <xdr:col>19</xdr:col>
      <xdr:colOff>184150</xdr:colOff>
      <xdr:row>60</xdr:row>
      <xdr:rowOff>110672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120849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64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46990</xdr:rowOff>
    </xdr:from>
    <xdr:to>
      <xdr:col>15</xdr:col>
      <xdr:colOff>133350</xdr:colOff>
      <xdr:row>60</xdr:row>
      <xdr:rowOff>148590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133367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49530</xdr:rowOff>
    </xdr:from>
    <xdr:to>
      <xdr:col>11</xdr:col>
      <xdr:colOff>82550</xdr:colOff>
      <xdr:row>59</xdr:row>
      <xdr:rowOff>151130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161307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71120</xdr:rowOff>
    </xdr:from>
    <xdr:to>
      <xdr:col>7</xdr:col>
      <xdr:colOff>31750</xdr:colOff>
      <xdr:row>61</xdr:row>
      <xdr:rowOff>1270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157497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[174,357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昨年度と比較して</a:t>
          </a:r>
          <a:r>
            <a:rPr kumimoji="1" lang="en-US" altLang="ja-JP" sz="1100" b="0" i="0" baseline="0">
              <a:solidFill>
                <a:schemeClr val="dk1"/>
              </a:solidFill>
              <a:effectLst/>
              <a:latin typeface="+mn-lt"/>
              <a:ea typeface="+mn-ea"/>
              <a:cs typeface="+mn-cs"/>
            </a:rPr>
            <a:t>14,396</a:t>
          </a:r>
          <a:r>
            <a:rPr kumimoji="1" lang="ja-JP" altLang="ja-JP" sz="1100" b="0" i="0" baseline="0">
              <a:solidFill>
                <a:schemeClr val="dk1"/>
              </a:solidFill>
              <a:effectLst/>
              <a:latin typeface="+mn-lt"/>
              <a:ea typeface="+mn-ea"/>
              <a:cs typeface="+mn-cs"/>
            </a:rPr>
            <a:t>円増加したものの、類似団体平均と比較して</a:t>
          </a:r>
          <a:r>
            <a:rPr kumimoji="1" lang="en-US" altLang="ja-JP" sz="1100" b="0" i="0" baseline="0">
              <a:solidFill>
                <a:schemeClr val="dk1"/>
              </a:solidFill>
              <a:effectLst/>
              <a:latin typeface="+mn-lt"/>
              <a:ea typeface="+mn-ea"/>
              <a:cs typeface="+mn-cs"/>
            </a:rPr>
            <a:t>59,844</a:t>
          </a:r>
          <a:r>
            <a:rPr kumimoji="1" lang="ja-JP" altLang="ja-JP" sz="1100" b="0" i="0" baseline="0">
              <a:solidFill>
                <a:schemeClr val="dk1"/>
              </a:solidFill>
              <a:effectLst/>
              <a:latin typeface="+mn-lt"/>
              <a:ea typeface="+mn-ea"/>
              <a:cs typeface="+mn-cs"/>
            </a:rPr>
            <a:t>円少ない。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人件費が増となったほか、物件費は</a:t>
          </a:r>
          <a:r>
            <a:rPr kumimoji="1" lang="ja-JP" altLang="en-US" sz="1100" b="0" i="0" baseline="0">
              <a:solidFill>
                <a:schemeClr val="dk1"/>
              </a:solidFill>
              <a:effectLst/>
              <a:latin typeface="+mn-lt"/>
              <a:ea typeface="+mn-ea"/>
              <a:cs typeface="+mn-cs"/>
            </a:rPr>
            <a:t>自治体情報システム</a:t>
          </a:r>
          <a:r>
            <a:rPr kumimoji="1" lang="ja-JP" altLang="ja-JP" sz="1100" b="0" i="0" baseline="0">
              <a:solidFill>
                <a:schemeClr val="dk1"/>
              </a:solidFill>
              <a:effectLst/>
              <a:latin typeface="+mn-lt"/>
              <a:ea typeface="+mn-ea"/>
              <a:cs typeface="+mn-cs"/>
            </a:rPr>
            <a:t>標準化対応業務委託料の増、ふるさと納税事業において補助費等から物件費へ変更したことにより増加となった。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今後も、定員適正化やコスト削減に取り組み、人件費・物件費等の歳出削減を図る。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32249</xdr:rowOff>
    </xdr:from>
    <xdr:to>
      <xdr:col>23</xdr:col>
      <xdr:colOff>133350</xdr:colOff>
      <xdr:row>81</xdr:row>
      <xdr:rowOff>35722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19699"/>
          <a:ext cx="838200" cy="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20500</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079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30705</xdr:rowOff>
    </xdr:from>
    <xdr:to>
      <xdr:col>19</xdr:col>
      <xdr:colOff>133350</xdr:colOff>
      <xdr:row>81</xdr:row>
      <xdr:rowOff>32249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18155"/>
          <a:ext cx="889000" cy="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30100</xdr:rowOff>
    </xdr:from>
    <xdr:to>
      <xdr:col>15</xdr:col>
      <xdr:colOff>82550</xdr:colOff>
      <xdr:row>81</xdr:row>
      <xdr:rowOff>30705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17550"/>
          <a:ext cx="889000" cy="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28446</xdr:rowOff>
    </xdr:from>
    <xdr:to>
      <xdr:col>11</xdr:col>
      <xdr:colOff>31750</xdr:colOff>
      <xdr:row>81</xdr:row>
      <xdr:rowOff>30100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15896"/>
          <a:ext cx="889000" cy="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156372</xdr:rowOff>
    </xdr:from>
    <xdr:to>
      <xdr:col>23</xdr:col>
      <xdr:colOff>184150</xdr:colOff>
      <xdr:row>81</xdr:row>
      <xdr:rowOff>86522</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7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77649</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79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152899</xdr:rowOff>
    </xdr:from>
    <xdr:to>
      <xdr:col>19</xdr:col>
      <xdr:colOff>184150</xdr:colOff>
      <xdr:row>81</xdr:row>
      <xdr:rowOff>83049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6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93226</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37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151355</xdr:rowOff>
    </xdr:from>
    <xdr:to>
      <xdr:col>15</xdr:col>
      <xdr:colOff>133350</xdr:colOff>
      <xdr:row>81</xdr:row>
      <xdr:rowOff>81505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6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91682</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3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150750</xdr:rowOff>
    </xdr:from>
    <xdr:to>
      <xdr:col>11</xdr:col>
      <xdr:colOff>82550</xdr:colOff>
      <xdr:row>81</xdr:row>
      <xdr:rowOff>80900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91077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149096</xdr:rowOff>
    </xdr:from>
    <xdr:to>
      <xdr:col>7</xdr:col>
      <xdr:colOff>31750</xdr:colOff>
      <xdr:row>81</xdr:row>
      <xdr:rowOff>79246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6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89423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3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ポイント増加し、類似団体内平均値を</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ポイント、全国市平均も</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ポイント上回っている。今後も地域の民間給与の状況を踏まえながら住民サービスを低下させることなく、計画的に採用することで給与の適正化に努めていく。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88</xdr:row>
      <xdr:rowOff>34471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949714"/>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88</xdr:row>
      <xdr:rowOff>34471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949714"/>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17236</xdr:rowOff>
    </xdr:from>
    <xdr:to>
      <xdr:col>72</xdr:col>
      <xdr:colOff>203200</xdr:colOff>
      <xdr:row>88</xdr:row>
      <xdr:rowOff>34471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51048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17236</xdr:rowOff>
    </xdr:from>
    <xdr:to>
      <xdr:col>68</xdr:col>
      <xdr:colOff>152400</xdr:colOff>
      <xdr:row>88</xdr:row>
      <xdr:rowOff>34471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51048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155121</xdr:rowOff>
    </xdr:from>
    <xdr:to>
      <xdr:col>81</xdr:col>
      <xdr:colOff>95250</xdr:colOff>
      <xdr:row>88</xdr:row>
      <xdr:rowOff>85271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127198</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50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155121</xdr:rowOff>
    </xdr:from>
    <xdr:to>
      <xdr:col>73</xdr:col>
      <xdr:colOff>44450</xdr:colOff>
      <xdr:row>88</xdr:row>
      <xdr:rowOff>85271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70048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137886</xdr:rowOff>
    </xdr:from>
    <xdr:to>
      <xdr:col>68</xdr:col>
      <xdr:colOff>203200</xdr:colOff>
      <xdr:row>88</xdr:row>
      <xdr:rowOff>68036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52813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155121</xdr:rowOff>
    </xdr:from>
    <xdr:to>
      <xdr:col>64</xdr:col>
      <xdr:colOff>152400</xdr:colOff>
      <xdr:row>88</xdr:row>
      <xdr:rowOff>85271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70048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0.19</a:t>
          </a:r>
          <a:r>
            <a:rPr kumimoji="1" lang="ja-JP" altLang="ja-JP" sz="1100">
              <a:solidFill>
                <a:schemeClr val="dk1"/>
              </a:solidFill>
              <a:effectLst/>
              <a:latin typeface="+mn-lt"/>
              <a:ea typeface="+mn-ea"/>
              <a:cs typeface="+mn-cs"/>
            </a:rPr>
            <a:t>ポイント増加したが、これは人口の減少によるもので、これまでの行財政改革により、全国類似団体と比較しても少ない職員数で業務を効率的に執行しており、定員適正化は行われている。</a:t>
          </a:r>
          <a:endParaRPr lang="ja-JP" altLang="ja-JP" sz="1400">
            <a:effectLst/>
          </a:endParaRPr>
        </a:p>
        <a:p>
          <a:r>
            <a:rPr kumimoji="1" lang="ja-JP" altLang="ja-JP" sz="1100">
              <a:solidFill>
                <a:schemeClr val="dk1"/>
              </a:solidFill>
              <a:effectLst/>
              <a:latin typeface="+mn-lt"/>
              <a:ea typeface="+mn-ea"/>
              <a:cs typeface="+mn-cs"/>
            </a:rPr>
            <a:t>今後も引き続き、社会情勢の変化や住民ニーズに即して、事務事業の見直しや効率的な組織運営を行い、適切な定員管理に努める。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141351</xdr:rowOff>
    </xdr:from>
    <xdr:to>
      <xdr:col>81</xdr:col>
      <xdr:colOff>44450</xdr:colOff>
      <xdr:row>59</xdr:row>
      <xdr:rowOff>156633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256901"/>
          <a:ext cx="8382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133307</xdr:rowOff>
    </xdr:from>
    <xdr:to>
      <xdr:col>77</xdr:col>
      <xdr:colOff>44450</xdr:colOff>
      <xdr:row>59</xdr:row>
      <xdr:rowOff>141351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248857"/>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131699</xdr:rowOff>
    </xdr:from>
    <xdr:to>
      <xdr:col>72</xdr:col>
      <xdr:colOff>203200</xdr:colOff>
      <xdr:row>59</xdr:row>
      <xdr:rowOff>133307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247249"/>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122047</xdr:rowOff>
    </xdr:from>
    <xdr:to>
      <xdr:col>68</xdr:col>
      <xdr:colOff>152400</xdr:colOff>
      <xdr:row>59</xdr:row>
      <xdr:rowOff>131699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37597"/>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105833</xdr:rowOff>
    </xdr:from>
    <xdr:to>
      <xdr:col>81</xdr:col>
      <xdr:colOff>95250</xdr:colOff>
      <xdr:row>60</xdr:row>
      <xdr:rowOff>35983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122360</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06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90551</xdr:rowOff>
    </xdr:from>
    <xdr:to>
      <xdr:col>77</xdr:col>
      <xdr:colOff>95250</xdr:colOff>
      <xdr:row>60</xdr:row>
      <xdr:rowOff>20701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0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30878</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974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82507</xdr:rowOff>
    </xdr:from>
    <xdr:to>
      <xdr:col>73</xdr:col>
      <xdr:colOff>44450</xdr:colOff>
      <xdr:row>60</xdr:row>
      <xdr:rowOff>12657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19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22834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96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80899</xdr:rowOff>
    </xdr:from>
    <xdr:to>
      <xdr:col>68</xdr:col>
      <xdr:colOff>203200</xdr:colOff>
      <xdr:row>60</xdr:row>
      <xdr:rowOff>11049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19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21226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96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71247</xdr:rowOff>
    </xdr:from>
    <xdr:to>
      <xdr:col>64</xdr:col>
      <xdr:colOff>152400</xdr:colOff>
      <xdr:row>60</xdr:row>
      <xdr:rowOff>1397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11574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95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年度小中学校改築整備事業、平成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年度新文化会館整備事業、平成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～令和元年度学校教育施設等冷房設備設置事業等の大規模公共事業の償還により、元利償還金の額が高い状態で推移している。特定財源等の減により前年度より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ポイント上昇し、類似団体内平均値と比べ</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ポイント高くなっている。引き続き健全な財政運営を図っていく。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90382</xdr:rowOff>
    </xdr:from>
    <xdr:to>
      <xdr:col>81</xdr:col>
      <xdr:colOff>44450</xdr:colOff>
      <xdr:row>37</xdr:row>
      <xdr:rowOff>102447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434032"/>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82338</xdr:rowOff>
    </xdr:from>
    <xdr:to>
      <xdr:col>77</xdr:col>
      <xdr:colOff>44450</xdr:colOff>
      <xdr:row>37</xdr:row>
      <xdr:rowOff>90382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42598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78317</xdr:rowOff>
    </xdr:from>
    <xdr:to>
      <xdr:col>72</xdr:col>
      <xdr:colOff>203200</xdr:colOff>
      <xdr:row>37</xdr:row>
      <xdr:rowOff>82338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421967"/>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76306</xdr:rowOff>
    </xdr:from>
    <xdr:to>
      <xdr:col>68</xdr:col>
      <xdr:colOff>152400</xdr:colOff>
      <xdr:row>37</xdr:row>
      <xdr:rowOff>78317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41995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51647</xdr:rowOff>
    </xdr:from>
    <xdr:to>
      <xdr:col>81</xdr:col>
      <xdr:colOff>95250</xdr:colOff>
      <xdr:row>37</xdr:row>
      <xdr:rowOff>153247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23724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6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39582</xdr:rowOff>
    </xdr:from>
    <xdr:to>
      <xdr:col>77</xdr:col>
      <xdr:colOff>95250</xdr:colOff>
      <xdr:row>37</xdr:row>
      <xdr:rowOff>141182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125958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69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31538</xdr:rowOff>
    </xdr:from>
    <xdr:to>
      <xdr:col>73</xdr:col>
      <xdr:colOff>44450</xdr:colOff>
      <xdr:row>37</xdr:row>
      <xdr:rowOff>133138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7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117915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6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27517</xdr:rowOff>
    </xdr:from>
    <xdr:to>
      <xdr:col>68</xdr:col>
      <xdr:colOff>203200</xdr:colOff>
      <xdr:row>37</xdr:row>
      <xdr:rowOff>129117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113894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25506</xdr:rowOff>
    </xdr:from>
    <xdr:to>
      <xdr:col>64</xdr:col>
      <xdr:colOff>152400</xdr:colOff>
      <xdr:row>37</xdr:row>
      <xdr:rowOff>127106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111883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5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地方債残高の減少、算入公債費等の額の減などにより前年度より</a:t>
          </a:r>
          <a:r>
            <a:rPr kumimoji="1" lang="en-US" altLang="ja-JP" sz="1100">
              <a:solidFill>
                <a:schemeClr val="dk1"/>
              </a:solidFill>
              <a:effectLst/>
              <a:latin typeface="+mn-lt"/>
              <a:ea typeface="+mn-ea"/>
              <a:cs typeface="+mn-cs"/>
            </a:rPr>
            <a:t>7.1</a:t>
          </a:r>
          <a:r>
            <a:rPr kumimoji="1" lang="ja-JP" altLang="ja-JP" sz="1100">
              <a:solidFill>
                <a:schemeClr val="dk1"/>
              </a:solidFill>
              <a:effectLst/>
              <a:latin typeface="+mn-lt"/>
              <a:ea typeface="+mn-ea"/>
              <a:cs typeface="+mn-cs"/>
            </a:rPr>
            <a:t>ポイント回復しているが、依然として類似団体内平均値より大幅に上回っている。</a:t>
          </a:r>
          <a:endParaRPr lang="ja-JP" altLang="ja-JP" sz="1400">
            <a:effectLst/>
          </a:endParaRPr>
        </a:p>
        <a:p>
          <a:r>
            <a:rPr kumimoji="1" lang="ja-JP" altLang="ja-JP" sz="1100">
              <a:solidFill>
                <a:schemeClr val="dk1"/>
              </a:solidFill>
              <a:effectLst/>
              <a:latin typeface="+mn-lt"/>
              <a:ea typeface="+mn-ea"/>
              <a:cs typeface="+mn-cs"/>
            </a:rPr>
            <a:t>今後も、事業実施の適正化を図り、財政の健全化に努める。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21</xdr:row>
      <xdr:rowOff>136434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108511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08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136434</xdr:rowOff>
    </xdr:from>
    <xdr:to>
      <xdr:col>81</xdr:col>
      <xdr:colOff>133350</xdr:colOff>
      <xdr:row>21</xdr:row>
      <xdr:rowOff>136434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36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120590</xdr:rowOff>
    </xdr:from>
    <xdr:to>
      <xdr:col>81</xdr:col>
      <xdr:colOff>44450</xdr:colOff>
      <xdr:row>21</xdr:row>
      <xdr:rowOff>30722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549590"/>
          <a:ext cx="838200" cy="8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170741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28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154214</xdr:rowOff>
    </xdr:from>
    <xdr:to>
      <xdr:col>81</xdr:col>
      <xdr:colOff>95250</xdr:colOff>
      <xdr:row>14</xdr:row>
      <xdr:rowOff>84364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8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30722</xdr:rowOff>
    </xdr:from>
    <xdr:to>
      <xdr:col>77</xdr:col>
      <xdr:colOff>44450</xdr:colOff>
      <xdr:row>21</xdr:row>
      <xdr:rowOff>120348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631172"/>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150767</xdr:rowOff>
    </xdr:from>
    <xdr:to>
      <xdr:col>77</xdr:col>
      <xdr:colOff>95250</xdr:colOff>
      <xdr:row>14</xdr:row>
      <xdr:rowOff>80917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91094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48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120348</xdr:rowOff>
    </xdr:from>
    <xdr:to>
      <xdr:col>72</xdr:col>
      <xdr:colOff>203200</xdr:colOff>
      <xdr:row>22</xdr:row>
      <xdr:rowOff>1754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720798"/>
          <a:ext cx="889000" cy="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42515</xdr:rowOff>
    </xdr:from>
    <xdr:to>
      <xdr:col>73</xdr:col>
      <xdr:colOff>44450</xdr:colOff>
      <xdr:row>14</xdr:row>
      <xdr:rowOff>144115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4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154292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11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1754</xdr:rowOff>
    </xdr:from>
    <xdr:to>
      <xdr:col>68</xdr:col>
      <xdr:colOff>152400</xdr:colOff>
      <xdr:row>22</xdr:row>
      <xdr:rowOff>52312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773654"/>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151674</xdr:rowOff>
    </xdr:from>
    <xdr:to>
      <xdr:col>68</xdr:col>
      <xdr:colOff>203200</xdr:colOff>
      <xdr:row>15</xdr:row>
      <xdr:rowOff>81824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92001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2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167519</xdr:rowOff>
    </xdr:from>
    <xdr:to>
      <xdr:col>64</xdr:col>
      <xdr:colOff>152400</xdr:colOff>
      <xdr:row>16</xdr:row>
      <xdr:rowOff>97669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107846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50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69790</xdr:rowOff>
    </xdr:from>
    <xdr:to>
      <xdr:col>81</xdr:col>
      <xdr:colOff>95250</xdr:colOff>
      <xdr:row>20</xdr:row>
      <xdr:rowOff>171390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49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41867</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470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151372</xdr:rowOff>
    </xdr:from>
    <xdr:to>
      <xdr:col>77</xdr:col>
      <xdr:colOff>95250</xdr:colOff>
      <xdr:row>21</xdr:row>
      <xdr:rowOff>81522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58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66299</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66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69548</xdr:rowOff>
    </xdr:from>
    <xdr:to>
      <xdr:col>73</xdr:col>
      <xdr:colOff>44450</xdr:colOff>
      <xdr:row>21</xdr:row>
      <xdr:rowOff>171148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66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155925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756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122404</xdr:rowOff>
    </xdr:from>
    <xdr:to>
      <xdr:col>68</xdr:col>
      <xdr:colOff>203200</xdr:colOff>
      <xdr:row>22</xdr:row>
      <xdr:rowOff>52554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72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37331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80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1512</xdr:rowOff>
    </xdr:from>
    <xdr:to>
      <xdr:col>64</xdr:col>
      <xdr:colOff>152400</xdr:colOff>
      <xdr:row>22</xdr:row>
      <xdr:rowOff>103112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87889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山形県南陽市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29,070
28,746
160.52
18,910,570
17,928,329
963,641
8,601,753
14,426,314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107.6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会計年任用職員勤勉手当の支給などにより前年度より</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ポイント増加し、類似団体内平均値より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ポイント上回っているため、今後もより適正な人員配置と人件費管理に努める。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110998</xdr:rowOff>
    </xdr:from>
    <xdr:to>
      <xdr:col>24</xdr:col>
      <xdr:colOff>25400</xdr:colOff>
      <xdr:row>37</xdr:row>
      <xdr:rowOff>170434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5464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110998</xdr:rowOff>
    </xdr:from>
    <xdr:to>
      <xdr:col>19</xdr:col>
      <xdr:colOff>187325</xdr:colOff>
      <xdr:row>37</xdr:row>
      <xdr:rowOff>147574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546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101854</xdr:rowOff>
    </xdr:from>
    <xdr:to>
      <xdr:col>15</xdr:col>
      <xdr:colOff>98425</xdr:colOff>
      <xdr:row>37</xdr:row>
      <xdr:rowOff>147574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455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101854</xdr:rowOff>
    </xdr:from>
    <xdr:to>
      <xdr:col>11</xdr:col>
      <xdr:colOff>9525</xdr:colOff>
      <xdr:row>38</xdr:row>
      <xdr:rowOff>21844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4550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119634</xdr:rowOff>
    </xdr:from>
    <xdr:to>
      <xdr:col>24</xdr:col>
      <xdr:colOff>76200</xdr:colOff>
      <xdr:row>38</xdr:row>
      <xdr:rowOff>49785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91711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60198</xdr:rowOff>
    </xdr:from>
    <xdr:to>
      <xdr:col>20</xdr:col>
      <xdr:colOff>38100</xdr:colOff>
      <xdr:row>37</xdr:row>
      <xdr:rowOff>161798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146575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96774</xdr:rowOff>
    </xdr:from>
    <xdr:to>
      <xdr:col>15</xdr:col>
      <xdr:colOff>149225</xdr:colOff>
      <xdr:row>38</xdr:row>
      <xdr:rowOff>26924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11701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51054</xdr:rowOff>
    </xdr:from>
    <xdr:to>
      <xdr:col>11</xdr:col>
      <xdr:colOff>60325</xdr:colOff>
      <xdr:row>37</xdr:row>
      <xdr:rowOff>152654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137431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142494</xdr:rowOff>
    </xdr:from>
    <xdr:to>
      <xdr:col>6</xdr:col>
      <xdr:colOff>171450</xdr:colOff>
      <xdr:row>38</xdr:row>
      <xdr:rowOff>72644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57421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各種システム改修委託料、ふるさと納税事業経費の補助費等から物件費への変更により前年度より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ポイント増加している。類似団体内平均値と比較しては</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ポイント下回っている。引き続きより一層の歳出削減に努めていく。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85090</xdr:rowOff>
    </xdr:from>
    <xdr:to>
      <xdr:col>82</xdr:col>
      <xdr:colOff>107950</xdr:colOff>
      <xdr:row>15</xdr:row>
      <xdr:rowOff>146050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568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77470</xdr:rowOff>
    </xdr:from>
    <xdr:to>
      <xdr:col>78</xdr:col>
      <xdr:colOff>69850</xdr:colOff>
      <xdr:row>15</xdr:row>
      <xdr:rowOff>85090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49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16510</xdr:rowOff>
    </xdr:from>
    <xdr:to>
      <xdr:col>73</xdr:col>
      <xdr:colOff>180975</xdr:colOff>
      <xdr:row>15</xdr:row>
      <xdr:rowOff>77470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882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16510</xdr:rowOff>
    </xdr:from>
    <xdr:to>
      <xdr:col>69</xdr:col>
      <xdr:colOff>92075</xdr:colOff>
      <xdr:row>15</xdr:row>
      <xdr:rowOff>146050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882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111777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34290</xdr:rowOff>
    </xdr:from>
    <xdr:to>
      <xdr:col>78</xdr:col>
      <xdr:colOff>120650</xdr:colOff>
      <xdr:row>15</xdr:row>
      <xdr:rowOff>135890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146067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7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26670</xdr:rowOff>
    </xdr:from>
    <xdr:to>
      <xdr:col>74</xdr:col>
      <xdr:colOff>31750</xdr:colOff>
      <xdr:row>15</xdr:row>
      <xdr:rowOff>128270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137160</xdr:rowOff>
    </xdr:from>
    <xdr:to>
      <xdr:col>69</xdr:col>
      <xdr:colOff>142875</xdr:colOff>
      <xdr:row>15</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77487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生活保護費の減により昨年度と比較して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ポイント減少したが、類似団体内平均値より</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ポイント上回っている。社会福祉費、児童福祉費等の増加により今後もこの傾向は続くと見込まれる。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80735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8425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58965</xdr:rowOff>
    </xdr:from>
    <xdr:to>
      <xdr:col>19</xdr:col>
      <xdr:colOff>187325</xdr:colOff>
      <xdr:row>57</xdr:row>
      <xdr:rowOff>80735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316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57</xdr:row>
      <xdr:rowOff>58965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098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26307</xdr:rowOff>
    </xdr:from>
    <xdr:to>
      <xdr:col>11</xdr:col>
      <xdr:colOff>9525</xdr:colOff>
      <xdr:row>57</xdr:row>
      <xdr:rowOff>37193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798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29935</xdr:rowOff>
    </xdr:from>
    <xdr:to>
      <xdr:col>20</xdr:col>
      <xdr:colOff>38100</xdr:colOff>
      <xdr:row>57</xdr:row>
      <xdr:rowOff>131535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8165</xdr:rowOff>
    </xdr:from>
    <xdr:to>
      <xdr:col>15</xdr:col>
      <xdr:colOff>149225</xdr:colOff>
      <xdr:row>57</xdr:row>
      <xdr:rowOff>109765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94542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146957</xdr:rowOff>
    </xdr:from>
    <xdr:to>
      <xdr:col>6</xdr:col>
      <xdr:colOff>171450</xdr:colOff>
      <xdr:row>57</xdr:row>
      <xdr:rowOff>77107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61884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源泉長寿命化に係る特別会計繰出金の増により昨年度と比較して</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ポイント増加し、類似団体内平均値より</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ポイント上回っている。ここ数年横ばいで推移しているが、引き続き経常経費の削減に努めていく。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114300</xdr:rowOff>
    </xdr:from>
    <xdr:to>
      <xdr:col>82</xdr:col>
      <xdr:colOff>107950</xdr:colOff>
      <xdr:row>58</xdr:row>
      <xdr:rowOff>139700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058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114300</xdr:rowOff>
    </xdr:from>
    <xdr:to>
      <xdr:col>78</xdr:col>
      <xdr:colOff>69850</xdr:colOff>
      <xdr:row>58</xdr:row>
      <xdr:rowOff>152400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05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58</xdr:row>
      <xdr:rowOff>152400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33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59</xdr:row>
      <xdr:rowOff>44450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33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88900</xdr:rowOff>
    </xdr:from>
    <xdr:to>
      <xdr:col>82</xdr:col>
      <xdr:colOff>158750</xdr:colOff>
      <xdr:row>59</xdr:row>
      <xdr:rowOff>19050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60977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63500</xdr:rowOff>
    </xdr:from>
    <xdr:to>
      <xdr:col>78</xdr:col>
      <xdr:colOff>120650</xdr:colOff>
      <xdr:row>58</xdr:row>
      <xdr:rowOff>165100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101600</xdr:rowOff>
    </xdr:from>
    <xdr:to>
      <xdr:col>74</xdr:col>
      <xdr:colOff>31750</xdr:colOff>
      <xdr:row>59</xdr:row>
      <xdr:rowOff>31750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165100</xdr:rowOff>
    </xdr:from>
    <xdr:to>
      <xdr:col>65</xdr:col>
      <xdr:colOff>53975</xdr:colOff>
      <xdr:row>59</xdr:row>
      <xdr:rowOff>95250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80027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ポイント増加し、類似団体内平均値より</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ポイント上回っている。 病院企業団への負担額は、病院改築整備の償還分により今後増加する見込みであるため、引き続き各種団体に対する補助金等について適正な執行に努めていく。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56134</xdr:rowOff>
    </xdr:from>
    <xdr:to>
      <xdr:col>82</xdr:col>
      <xdr:colOff>107950</xdr:colOff>
      <xdr:row>37</xdr:row>
      <xdr:rowOff>101854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3997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51562</xdr:rowOff>
    </xdr:from>
    <xdr:to>
      <xdr:col>78</xdr:col>
      <xdr:colOff>69850</xdr:colOff>
      <xdr:row>37</xdr:row>
      <xdr:rowOff>56134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395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51562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403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1270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340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23131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5334</xdr:rowOff>
    </xdr:from>
    <xdr:to>
      <xdr:col>78</xdr:col>
      <xdr:colOff>120650</xdr:colOff>
      <xdr:row>37</xdr:row>
      <xdr:rowOff>106934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762</xdr:rowOff>
    </xdr:from>
    <xdr:to>
      <xdr:col>74</xdr:col>
      <xdr:colOff>31750</xdr:colOff>
      <xdr:row>37</xdr:row>
      <xdr:rowOff>102362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類似団体内平均値より</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ポイント下回っているが、平成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大規模公共事業や令和元年度の学校施設整備事業などの償還により、高い状態で推移しておりほぼ横ばいとなっている。今後予想される上昇に対応するため計画的に繰上償還するなど、より一層の公債費抑制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134620</xdr:rowOff>
    </xdr:from>
    <xdr:to>
      <xdr:col>24</xdr:col>
      <xdr:colOff>25400</xdr:colOff>
      <xdr:row>74</xdr:row>
      <xdr:rowOff>142240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8219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114317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801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134620</xdr:rowOff>
    </xdr:from>
    <xdr:to>
      <xdr:col>19</xdr:col>
      <xdr:colOff>187325</xdr:colOff>
      <xdr:row>74</xdr:row>
      <xdr:rowOff>142240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821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119380</xdr:rowOff>
    </xdr:from>
    <xdr:to>
      <xdr:col>15</xdr:col>
      <xdr:colOff>98425</xdr:colOff>
      <xdr:row>74</xdr:row>
      <xdr:rowOff>142240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06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119380</xdr:rowOff>
    </xdr:from>
    <xdr:to>
      <xdr:col>11</xdr:col>
      <xdr:colOff>9525</xdr:colOff>
      <xdr:row>74</xdr:row>
      <xdr:rowOff>136525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066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91440</xdr:rowOff>
    </xdr:from>
    <xdr:to>
      <xdr:col>24</xdr:col>
      <xdr:colOff>76200</xdr:colOff>
      <xdr:row>75</xdr:row>
      <xdr:rowOff>21590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8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83820</xdr:rowOff>
    </xdr:from>
    <xdr:to>
      <xdr:col>20</xdr:col>
      <xdr:colOff>38100</xdr:colOff>
      <xdr:row>75</xdr:row>
      <xdr:rowOff>13970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24147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3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91440</xdr:rowOff>
    </xdr:from>
    <xdr:to>
      <xdr:col>15</xdr:col>
      <xdr:colOff>149225</xdr:colOff>
      <xdr:row>75</xdr:row>
      <xdr:rowOff>21590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31767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68580</xdr:rowOff>
    </xdr:from>
    <xdr:to>
      <xdr:col>11</xdr:col>
      <xdr:colOff>60325</xdr:colOff>
      <xdr:row>74</xdr:row>
      <xdr:rowOff>170180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8907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85725</xdr:rowOff>
    </xdr:from>
    <xdr:to>
      <xdr:col>6</xdr:col>
      <xdr:colOff>171450</xdr:colOff>
      <xdr:row>75</xdr:row>
      <xdr:rowOff>15875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26052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4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人件費、繰出金の増により、昨年度より</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ポイント増となった。類似団体内平均値と比較しても</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ポイント上回っているため、今後より一層の歳出削減に努めていく。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97282</xdr:rowOff>
    </xdr:from>
    <xdr:to>
      <xdr:col>82</xdr:col>
      <xdr:colOff>107950</xdr:colOff>
      <xdr:row>78</xdr:row>
      <xdr:rowOff>72137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298932"/>
          <a:ext cx="8382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97282</xdr:rowOff>
    </xdr:from>
    <xdr:to>
      <xdr:col>78</xdr:col>
      <xdr:colOff>69850</xdr:colOff>
      <xdr:row>77</xdr:row>
      <xdr:rowOff>129287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29893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131572</xdr:rowOff>
    </xdr:from>
    <xdr:to>
      <xdr:col>73</xdr:col>
      <xdr:colOff>180975</xdr:colOff>
      <xdr:row>77</xdr:row>
      <xdr:rowOff>129287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161772"/>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131572</xdr:rowOff>
    </xdr:from>
    <xdr:to>
      <xdr:col>69</xdr:col>
      <xdr:colOff>92075</xdr:colOff>
      <xdr:row>78</xdr:row>
      <xdr:rowOff>3556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161772"/>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164864</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46482</xdr:rowOff>
    </xdr:from>
    <xdr:to>
      <xdr:col>78</xdr:col>
      <xdr:colOff>120650</xdr:colOff>
      <xdr:row>77</xdr:row>
      <xdr:rowOff>148082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132859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78487</xdr:rowOff>
    </xdr:from>
    <xdr:to>
      <xdr:col>74</xdr:col>
      <xdr:colOff>31750</xdr:colOff>
      <xdr:row>78</xdr:row>
      <xdr:rowOff>8637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164864</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80772</xdr:rowOff>
    </xdr:from>
    <xdr:to>
      <xdr:col>69</xdr:col>
      <xdr:colOff>142875</xdr:colOff>
      <xdr:row>77</xdr:row>
      <xdr:rowOff>10922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167149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124206</xdr:rowOff>
    </xdr:from>
    <xdr:to>
      <xdr:col>65</xdr:col>
      <xdr:colOff>53975</xdr:colOff>
      <xdr:row>78</xdr:row>
      <xdr:rowOff>54356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39133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山形県南陽市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30464</xdr:rowOff>
    </xdr:from>
    <xdr:to>
      <xdr:col>29</xdr:col>
      <xdr:colOff>127000</xdr:colOff>
      <xdr:row>18</xdr:row>
      <xdr:rowOff>121857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164189"/>
          <a:ext cx="647700" cy="913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117275</xdr:rowOff>
    </xdr:from>
    <xdr:to>
      <xdr:col>26</xdr:col>
      <xdr:colOff>50800</xdr:colOff>
      <xdr:row>18</xdr:row>
      <xdr:rowOff>121857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251000"/>
          <a:ext cx="698500" cy="4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117275</xdr:rowOff>
    </xdr:from>
    <xdr:to>
      <xdr:col>22</xdr:col>
      <xdr:colOff>114300</xdr:colOff>
      <xdr:row>18</xdr:row>
      <xdr:rowOff>145307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251000"/>
          <a:ext cx="698500" cy="28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145307</xdr:rowOff>
    </xdr:from>
    <xdr:to>
      <xdr:col>18</xdr:col>
      <xdr:colOff>177800</xdr:colOff>
      <xdr:row>18</xdr:row>
      <xdr:rowOff>165090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279032"/>
          <a:ext cx="698500" cy="19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151114</xdr:rowOff>
    </xdr:from>
    <xdr:to>
      <xdr:col>29</xdr:col>
      <xdr:colOff>177800</xdr:colOff>
      <xdr:row>18</xdr:row>
      <xdr:rowOff>81264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13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123191</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08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71057</xdr:rowOff>
    </xdr:from>
    <xdr:to>
      <xdr:col>26</xdr:col>
      <xdr:colOff>101600</xdr:colOff>
      <xdr:row>19</xdr:row>
      <xdr:rowOff>1207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204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157434</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91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66475</xdr:rowOff>
    </xdr:from>
    <xdr:to>
      <xdr:col>22</xdr:col>
      <xdr:colOff>165100</xdr:colOff>
      <xdr:row>18</xdr:row>
      <xdr:rowOff>168075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200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152852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8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94507</xdr:rowOff>
    </xdr:from>
    <xdr:to>
      <xdr:col>19</xdr:col>
      <xdr:colOff>38100</xdr:colOff>
      <xdr:row>19</xdr:row>
      <xdr:rowOff>24657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28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9434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1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114291</xdr:rowOff>
    </xdr:from>
    <xdr:to>
      <xdr:col>15</xdr:col>
      <xdr:colOff>101600</xdr:colOff>
      <xdr:row>19</xdr:row>
      <xdr:rowOff>44441</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48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29217</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3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24852</xdr:rowOff>
    </xdr:from>
    <xdr:to>
      <xdr:col>29</xdr:col>
      <xdr:colOff>127000</xdr:colOff>
      <xdr:row>38</xdr:row>
      <xdr:rowOff>35452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492452"/>
          <a:ext cx="647700" cy="10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9628</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7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35452</xdr:rowOff>
    </xdr:from>
    <xdr:to>
      <xdr:col>26</xdr:col>
      <xdr:colOff>50800</xdr:colOff>
      <xdr:row>38</xdr:row>
      <xdr:rowOff>37571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03052"/>
          <a:ext cx="698500" cy="2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37571</xdr:rowOff>
    </xdr:from>
    <xdr:to>
      <xdr:col>22</xdr:col>
      <xdr:colOff>114300</xdr:colOff>
      <xdr:row>38</xdr:row>
      <xdr:rowOff>46993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05171"/>
          <a:ext cx="698500" cy="9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46993</xdr:rowOff>
    </xdr:from>
    <xdr:to>
      <xdr:col>18</xdr:col>
      <xdr:colOff>177800</xdr:colOff>
      <xdr:row>38</xdr:row>
      <xdr:rowOff>52486</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14593"/>
          <a:ext cx="698500" cy="5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316952</xdr:rowOff>
    </xdr:from>
    <xdr:to>
      <xdr:col>29</xdr:col>
      <xdr:colOff>177800</xdr:colOff>
      <xdr:row>38</xdr:row>
      <xdr:rowOff>75652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41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162029</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8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327552</xdr:rowOff>
    </xdr:from>
    <xdr:to>
      <xdr:col>26</xdr:col>
      <xdr:colOff>101600</xdr:colOff>
      <xdr:row>38</xdr:row>
      <xdr:rowOff>86252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52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96429</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21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329671</xdr:rowOff>
    </xdr:from>
    <xdr:to>
      <xdr:col>22</xdr:col>
      <xdr:colOff>165100</xdr:colOff>
      <xdr:row>38</xdr:row>
      <xdr:rowOff>88371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54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98548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2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339093</xdr:rowOff>
    </xdr:from>
    <xdr:to>
      <xdr:col>19</xdr:col>
      <xdr:colOff>38100</xdr:colOff>
      <xdr:row>38</xdr:row>
      <xdr:rowOff>97793</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63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107970</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3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1686</xdr:rowOff>
    </xdr:from>
    <xdr:to>
      <xdr:col>15</xdr:col>
      <xdr:colOff>101600</xdr:colOff>
      <xdr:row>38</xdr:row>
      <xdr:rowOff>103286</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69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113463</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38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山形県南陽市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29,070
28,746
160.52
18,910,570
17,928,329
963,641
8,601,753
14,426,314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107.6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77009</xdr:rowOff>
    </xdr:from>
    <xdr:to>
      <xdr:col>24</xdr:col>
      <xdr:colOff>63500</xdr:colOff>
      <xdr:row>37</xdr:row>
      <xdr:rowOff>134758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20659"/>
          <a:ext cx="838200" cy="5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134758</xdr:rowOff>
    </xdr:from>
    <xdr:to>
      <xdr:col>19</xdr:col>
      <xdr:colOff>177800</xdr:colOff>
      <xdr:row>37</xdr:row>
      <xdr:rowOff>142073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78408"/>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142073</xdr:rowOff>
    </xdr:from>
    <xdr:to>
      <xdr:col>15</xdr:col>
      <xdr:colOff>50800</xdr:colOff>
      <xdr:row>38</xdr:row>
      <xdr:rowOff>1321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85723"/>
          <a:ext cx="889000" cy="3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1321</xdr:rowOff>
    </xdr:from>
    <xdr:to>
      <xdr:col>10</xdr:col>
      <xdr:colOff>114300</xdr:colOff>
      <xdr:row>38</xdr:row>
      <xdr:rowOff>10116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16421"/>
          <a:ext cx="889000" cy="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26209</xdr:rowOff>
    </xdr:from>
    <xdr:to>
      <xdr:col>24</xdr:col>
      <xdr:colOff>114300</xdr:colOff>
      <xdr:row>37</xdr:row>
      <xdr:rowOff>127809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6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4636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4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83958</xdr:rowOff>
    </xdr:from>
    <xdr:to>
      <xdr:col>20</xdr:col>
      <xdr:colOff>38100</xdr:colOff>
      <xdr:row>38</xdr:row>
      <xdr:rowOff>14108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5235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2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91273</xdr:rowOff>
    </xdr:from>
    <xdr:to>
      <xdr:col>15</xdr:col>
      <xdr:colOff>101600</xdr:colOff>
      <xdr:row>38</xdr:row>
      <xdr:rowOff>21423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3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12550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2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121971</xdr:rowOff>
    </xdr:from>
    <xdr:to>
      <xdr:col>10</xdr:col>
      <xdr:colOff>165100</xdr:colOff>
      <xdr:row>38</xdr:row>
      <xdr:rowOff>52121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43248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5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130766</xdr:rowOff>
    </xdr:from>
    <xdr:to>
      <xdr:col>6</xdr:col>
      <xdr:colOff>38100</xdr:colOff>
      <xdr:row>38</xdr:row>
      <xdr:rowOff>60916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7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52043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6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123106</xdr:rowOff>
    </xdr:from>
    <xdr:to>
      <xdr:col>24</xdr:col>
      <xdr:colOff>63500</xdr:colOff>
      <xdr:row>58</xdr:row>
      <xdr:rowOff>124077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7206"/>
          <a:ext cx="838200" cy="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124077</xdr:rowOff>
    </xdr:from>
    <xdr:to>
      <xdr:col>19</xdr:col>
      <xdr:colOff>177800</xdr:colOff>
      <xdr:row>58</xdr:row>
      <xdr:rowOff>125205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68177"/>
          <a:ext cx="889000" cy="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125205</xdr:rowOff>
    </xdr:from>
    <xdr:to>
      <xdr:col>15</xdr:col>
      <xdr:colOff>50800</xdr:colOff>
      <xdr:row>58</xdr:row>
      <xdr:rowOff>126253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9305"/>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126253</xdr:rowOff>
    </xdr:from>
    <xdr:to>
      <xdr:col>10</xdr:col>
      <xdr:colOff>114300</xdr:colOff>
      <xdr:row>58</xdr:row>
      <xdr:rowOff>126618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70353"/>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72306</xdr:rowOff>
    </xdr:from>
    <xdr:to>
      <xdr:col>24</xdr:col>
      <xdr:colOff>114300</xdr:colOff>
      <xdr:row>59</xdr:row>
      <xdr:rowOff>2456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73277</xdr:rowOff>
    </xdr:from>
    <xdr:to>
      <xdr:col>20</xdr:col>
      <xdr:colOff>38100</xdr:colOff>
      <xdr:row>59</xdr:row>
      <xdr:rowOff>3427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166004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1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74405</xdr:rowOff>
    </xdr:from>
    <xdr:to>
      <xdr:col>15</xdr:col>
      <xdr:colOff>101600</xdr:colOff>
      <xdr:row>59</xdr:row>
      <xdr:rowOff>4555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167132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1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75453</xdr:rowOff>
    </xdr:from>
    <xdr:to>
      <xdr:col>10</xdr:col>
      <xdr:colOff>165100</xdr:colOff>
      <xdr:row>59</xdr:row>
      <xdr:rowOff>5603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168180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1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75818</xdr:rowOff>
    </xdr:from>
    <xdr:to>
      <xdr:col>6</xdr:col>
      <xdr:colOff>38100</xdr:colOff>
      <xdr:row>59</xdr:row>
      <xdr:rowOff>5968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168545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1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46737</xdr:rowOff>
    </xdr:from>
    <xdr:to>
      <xdr:col>24</xdr:col>
      <xdr:colOff>63500</xdr:colOff>
      <xdr:row>78</xdr:row>
      <xdr:rowOff>109486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19837"/>
          <a:ext cx="838200" cy="6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3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109029</xdr:rowOff>
    </xdr:from>
    <xdr:to>
      <xdr:col>19</xdr:col>
      <xdr:colOff>177800</xdr:colOff>
      <xdr:row>78</xdr:row>
      <xdr:rowOff>109486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8212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52172</xdr:rowOff>
    </xdr:from>
    <xdr:to>
      <xdr:col>15</xdr:col>
      <xdr:colOff>50800</xdr:colOff>
      <xdr:row>78</xdr:row>
      <xdr:rowOff>109029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25272"/>
          <a:ext cx="889000" cy="5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52172</xdr:rowOff>
    </xdr:from>
    <xdr:to>
      <xdr:col>10</xdr:col>
      <xdr:colOff>114300</xdr:colOff>
      <xdr:row>78</xdr:row>
      <xdr:rowOff>101891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25272"/>
          <a:ext cx="889000" cy="4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119346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4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167387</xdr:rowOff>
    </xdr:from>
    <xdr:to>
      <xdr:col>24</xdr:col>
      <xdr:colOff>114300</xdr:colOff>
      <xdr:row>78</xdr:row>
      <xdr:rowOff>97537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6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18814</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2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58686</xdr:rowOff>
    </xdr:from>
    <xdr:to>
      <xdr:col>20</xdr:col>
      <xdr:colOff>38100</xdr:colOff>
      <xdr:row>78</xdr:row>
      <xdr:rowOff>160286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3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151413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2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58229</xdr:rowOff>
    </xdr:from>
    <xdr:to>
      <xdr:col>15</xdr:col>
      <xdr:colOff>101600</xdr:colOff>
      <xdr:row>78</xdr:row>
      <xdr:rowOff>159829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3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150956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2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1372</xdr:rowOff>
    </xdr:from>
    <xdr:to>
      <xdr:col>10</xdr:col>
      <xdr:colOff>165100</xdr:colOff>
      <xdr:row>78</xdr:row>
      <xdr:rowOff>102972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7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119499</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14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51091</xdr:rowOff>
    </xdr:from>
    <xdr:to>
      <xdr:col>6</xdr:col>
      <xdr:colOff>38100</xdr:colOff>
      <xdr:row>78</xdr:row>
      <xdr:rowOff>152691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2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143818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1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152806</xdr:rowOff>
    </xdr:from>
    <xdr:to>
      <xdr:col>24</xdr:col>
      <xdr:colOff>63500</xdr:colOff>
      <xdr:row>96</xdr:row>
      <xdr:rowOff>51064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40556"/>
          <a:ext cx="838200" cy="6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51064</xdr:rowOff>
    </xdr:from>
    <xdr:to>
      <xdr:col>19</xdr:col>
      <xdr:colOff>177800</xdr:colOff>
      <xdr:row>96</xdr:row>
      <xdr:rowOff>95580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10264"/>
          <a:ext cx="889000" cy="4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162399</xdr:rowOff>
    </xdr:from>
    <xdr:to>
      <xdr:col>15</xdr:col>
      <xdr:colOff>50800</xdr:colOff>
      <xdr:row>96</xdr:row>
      <xdr:rowOff>95580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450149"/>
          <a:ext cx="889000" cy="10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162399</xdr:rowOff>
    </xdr:from>
    <xdr:to>
      <xdr:col>10</xdr:col>
      <xdr:colOff>114300</xdr:colOff>
      <xdr:row>97</xdr:row>
      <xdr:rowOff>5673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50149"/>
          <a:ext cx="889000" cy="18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102006</xdr:rowOff>
    </xdr:from>
    <xdr:to>
      <xdr:col>24</xdr:col>
      <xdr:colOff>114300</xdr:colOff>
      <xdr:row>96</xdr:row>
      <xdr:rowOff>32156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8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80433</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68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264</xdr:rowOff>
    </xdr:from>
    <xdr:to>
      <xdr:col>20</xdr:col>
      <xdr:colOff>38100</xdr:colOff>
      <xdr:row>96</xdr:row>
      <xdr:rowOff>101864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5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92991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55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44780</xdr:rowOff>
    </xdr:from>
    <xdr:to>
      <xdr:col>15</xdr:col>
      <xdr:colOff>101600</xdr:colOff>
      <xdr:row>96</xdr:row>
      <xdr:rowOff>146380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0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137507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596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111599</xdr:rowOff>
    </xdr:from>
    <xdr:to>
      <xdr:col>10</xdr:col>
      <xdr:colOff>165100</xdr:colOff>
      <xdr:row>96</xdr:row>
      <xdr:rowOff>41749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9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32876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492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126323</xdr:rowOff>
    </xdr:from>
    <xdr:to>
      <xdr:col>6</xdr:col>
      <xdr:colOff>38100</xdr:colOff>
      <xdr:row>97</xdr:row>
      <xdr:rowOff>56473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8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47600</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678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60186</xdr:rowOff>
    </xdr:from>
    <xdr:to>
      <xdr:col>55</xdr:col>
      <xdr:colOff>0</xdr:colOff>
      <xdr:row>37</xdr:row>
      <xdr:rowOff>98451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03836"/>
          <a:ext cx="838200" cy="3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60186</xdr:rowOff>
    </xdr:from>
    <xdr:to>
      <xdr:col>50</xdr:col>
      <xdr:colOff>114300</xdr:colOff>
      <xdr:row>37</xdr:row>
      <xdr:rowOff>87458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03836"/>
          <a:ext cx="889000" cy="2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42352</xdr:rowOff>
    </xdr:from>
    <xdr:to>
      <xdr:col>45</xdr:col>
      <xdr:colOff>177800</xdr:colOff>
      <xdr:row>37</xdr:row>
      <xdr:rowOff>87458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386002"/>
          <a:ext cx="889000" cy="4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125004</xdr:rowOff>
    </xdr:from>
    <xdr:to>
      <xdr:col>41</xdr:col>
      <xdr:colOff>50800</xdr:colOff>
      <xdr:row>37</xdr:row>
      <xdr:rowOff>42352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25754"/>
          <a:ext cx="889000" cy="26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47651</xdr:rowOff>
    </xdr:from>
    <xdr:to>
      <xdr:col>55</xdr:col>
      <xdr:colOff>50800</xdr:colOff>
      <xdr:row>37</xdr:row>
      <xdr:rowOff>149251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9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26078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69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9386</xdr:rowOff>
    </xdr:from>
    <xdr:to>
      <xdr:col>50</xdr:col>
      <xdr:colOff>165100</xdr:colOff>
      <xdr:row>37</xdr:row>
      <xdr:rowOff>110986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5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127513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12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36658</xdr:rowOff>
    </xdr:from>
    <xdr:to>
      <xdr:col>46</xdr:col>
      <xdr:colOff>38100</xdr:colOff>
      <xdr:row>37</xdr:row>
      <xdr:rowOff>138258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8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154785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15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163002</xdr:rowOff>
    </xdr:from>
    <xdr:to>
      <xdr:col>41</xdr:col>
      <xdr:colOff>101600</xdr:colOff>
      <xdr:row>37</xdr:row>
      <xdr:rowOff>93152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3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109679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10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74204</xdr:rowOff>
    </xdr:from>
    <xdr:to>
      <xdr:col>36</xdr:col>
      <xdr:colOff>165100</xdr:colOff>
      <xdr:row>36</xdr:row>
      <xdr:rowOff>4354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7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20881</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50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170355</xdr:rowOff>
    </xdr:from>
    <xdr:to>
      <xdr:col>55</xdr:col>
      <xdr:colOff>0</xdr:colOff>
      <xdr:row>57</xdr:row>
      <xdr:rowOff>8393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771555"/>
          <a:ext cx="838200" cy="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170355</xdr:rowOff>
    </xdr:from>
    <xdr:to>
      <xdr:col>50</xdr:col>
      <xdr:colOff>114300</xdr:colOff>
      <xdr:row>57</xdr:row>
      <xdr:rowOff>119135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71555"/>
          <a:ext cx="889000" cy="12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15515</xdr:rowOff>
    </xdr:from>
    <xdr:to>
      <xdr:col>45</xdr:col>
      <xdr:colOff>177800</xdr:colOff>
      <xdr:row>57</xdr:row>
      <xdr:rowOff>119135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788165"/>
          <a:ext cx="889000" cy="10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15515</xdr:rowOff>
    </xdr:from>
    <xdr:to>
      <xdr:col>41</xdr:col>
      <xdr:colOff>50800</xdr:colOff>
      <xdr:row>57</xdr:row>
      <xdr:rowOff>144780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788165"/>
          <a:ext cx="889000" cy="12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129043</xdr:rowOff>
    </xdr:from>
    <xdr:to>
      <xdr:col>55</xdr:col>
      <xdr:colOff>50800</xdr:colOff>
      <xdr:row>57</xdr:row>
      <xdr:rowOff>59193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3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107470</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0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119555</xdr:rowOff>
    </xdr:from>
    <xdr:to>
      <xdr:col>50</xdr:col>
      <xdr:colOff>165100</xdr:colOff>
      <xdr:row>57</xdr:row>
      <xdr:rowOff>49705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2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40832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1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68335</xdr:rowOff>
    </xdr:from>
    <xdr:to>
      <xdr:col>46</xdr:col>
      <xdr:colOff>38100</xdr:colOff>
      <xdr:row>57</xdr:row>
      <xdr:rowOff>169935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4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161062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3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136165</xdr:rowOff>
    </xdr:from>
    <xdr:to>
      <xdr:col>41</xdr:col>
      <xdr:colOff>101600</xdr:colOff>
      <xdr:row>57</xdr:row>
      <xdr:rowOff>66315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3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57442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3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93980</xdr:rowOff>
    </xdr:from>
    <xdr:to>
      <xdr:col>36</xdr:col>
      <xdr:colOff>165100</xdr:colOff>
      <xdr:row>58</xdr:row>
      <xdr:rowOff>24130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15257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5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60758</xdr:rowOff>
    </xdr:from>
    <xdr:to>
      <xdr:col>55</xdr:col>
      <xdr:colOff>0</xdr:colOff>
      <xdr:row>79</xdr:row>
      <xdr:rowOff>67278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605308"/>
          <a:ext cx="838200" cy="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34141</xdr:rowOff>
    </xdr:from>
    <xdr:to>
      <xdr:col>50</xdr:col>
      <xdr:colOff>114300</xdr:colOff>
      <xdr:row>79</xdr:row>
      <xdr:rowOff>60758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78691"/>
          <a:ext cx="889000" cy="2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34141</xdr:rowOff>
    </xdr:from>
    <xdr:to>
      <xdr:col>45</xdr:col>
      <xdr:colOff>177800</xdr:colOff>
      <xdr:row>79</xdr:row>
      <xdr:rowOff>70848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578691"/>
          <a:ext cx="889000" cy="3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70848</xdr:rowOff>
    </xdr:from>
    <xdr:to>
      <xdr:col>41</xdr:col>
      <xdr:colOff>50800</xdr:colOff>
      <xdr:row>79</xdr:row>
      <xdr:rowOff>78338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615398"/>
          <a:ext cx="889000" cy="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16478</xdr:rowOff>
    </xdr:from>
    <xdr:to>
      <xdr:col>55</xdr:col>
      <xdr:colOff>50800</xdr:colOff>
      <xdr:row>79</xdr:row>
      <xdr:rowOff>118078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6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102855</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7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9958</xdr:rowOff>
    </xdr:from>
    <xdr:to>
      <xdr:col>50</xdr:col>
      <xdr:colOff>165100</xdr:colOff>
      <xdr:row>79</xdr:row>
      <xdr:rowOff>111558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5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102685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4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154791</xdr:rowOff>
    </xdr:from>
    <xdr:to>
      <xdr:col>46</xdr:col>
      <xdr:colOff>38100</xdr:colOff>
      <xdr:row>79</xdr:row>
      <xdr:rowOff>84941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2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76068</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2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20048</xdr:rowOff>
    </xdr:from>
    <xdr:to>
      <xdr:col>41</xdr:col>
      <xdr:colOff>101600</xdr:colOff>
      <xdr:row>79</xdr:row>
      <xdr:rowOff>121648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6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112775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5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27538</xdr:rowOff>
    </xdr:from>
    <xdr:to>
      <xdr:col>36</xdr:col>
      <xdr:colOff>165100</xdr:colOff>
      <xdr:row>79</xdr:row>
      <xdr:rowOff>129138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7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120265</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66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29138</xdr:rowOff>
    </xdr:from>
    <xdr:to>
      <xdr:col>55</xdr:col>
      <xdr:colOff>0</xdr:colOff>
      <xdr:row>96</xdr:row>
      <xdr:rowOff>52484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488338"/>
          <a:ext cx="838200" cy="2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52484</xdr:rowOff>
    </xdr:from>
    <xdr:to>
      <xdr:col>50</xdr:col>
      <xdr:colOff>114300</xdr:colOff>
      <xdr:row>97</xdr:row>
      <xdr:rowOff>40185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11684"/>
          <a:ext cx="889000" cy="15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112502</xdr:rowOff>
    </xdr:from>
    <xdr:to>
      <xdr:col>45</xdr:col>
      <xdr:colOff>177800</xdr:colOff>
      <xdr:row>97</xdr:row>
      <xdr:rowOff>40185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571702"/>
          <a:ext cx="889000" cy="9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112502</xdr:rowOff>
    </xdr:from>
    <xdr:to>
      <xdr:col>41</xdr:col>
      <xdr:colOff>50800</xdr:colOff>
      <xdr:row>97</xdr:row>
      <xdr:rowOff>49288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571702"/>
          <a:ext cx="889000" cy="10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149788</xdr:rowOff>
    </xdr:from>
    <xdr:to>
      <xdr:col>55</xdr:col>
      <xdr:colOff>50800</xdr:colOff>
      <xdr:row>96</xdr:row>
      <xdr:rowOff>79938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3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128215</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1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1684</xdr:rowOff>
    </xdr:from>
    <xdr:to>
      <xdr:col>50</xdr:col>
      <xdr:colOff>165100</xdr:colOff>
      <xdr:row>96</xdr:row>
      <xdr:rowOff>103284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6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94411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5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160835</xdr:rowOff>
    </xdr:from>
    <xdr:to>
      <xdr:col>46</xdr:col>
      <xdr:colOff>38100</xdr:colOff>
      <xdr:row>97</xdr:row>
      <xdr:rowOff>90985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2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82112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1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61702</xdr:rowOff>
    </xdr:from>
    <xdr:to>
      <xdr:col>41</xdr:col>
      <xdr:colOff>101600</xdr:colOff>
      <xdr:row>96</xdr:row>
      <xdr:rowOff>163302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2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154429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1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169938</xdr:rowOff>
    </xdr:from>
    <xdr:to>
      <xdr:col>36</xdr:col>
      <xdr:colOff>165100</xdr:colOff>
      <xdr:row>97</xdr:row>
      <xdr:rowOff>100088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2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91215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2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97736</xdr:rowOff>
    </xdr:from>
    <xdr:to>
      <xdr:col>85</xdr:col>
      <xdr:colOff>127000</xdr:colOff>
      <xdr:row>39</xdr:row>
      <xdr:rowOff>98506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84286"/>
          <a:ext cx="838200" cy="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97324</xdr:rowOff>
    </xdr:from>
    <xdr:to>
      <xdr:col>81</xdr:col>
      <xdr:colOff>50800</xdr:colOff>
      <xdr:row>39</xdr:row>
      <xdr:rowOff>98506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83874"/>
          <a:ext cx="889000" cy="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81672</xdr:rowOff>
    </xdr:from>
    <xdr:to>
      <xdr:col>76</xdr:col>
      <xdr:colOff>114300</xdr:colOff>
      <xdr:row>39</xdr:row>
      <xdr:rowOff>97324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68222"/>
          <a:ext cx="889000" cy="1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81495</xdr:rowOff>
    </xdr:from>
    <xdr:to>
      <xdr:col>71</xdr:col>
      <xdr:colOff>177800</xdr:colOff>
      <xdr:row>39</xdr:row>
      <xdr:rowOff>81672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68045"/>
          <a:ext cx="889000" cy="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46936</xdr:rowOff>
    </xdr:from>
    <xdr:to>
      <xdr:col>85</xdr:col>
      <xdr:colOff>177800</xdr:colOff>
      <xdr:row>39</xdr:row>
      <xdr:rowOff>148536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4825</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47706</xdr:rowOff>
    </xdr:from>
    <xdr:to>
      <xdr:col>81</xdr:col>
      <xdr:colOff>101600</xdr:colOff>
      <xdr:row>39</xdr:row>
      <xdr:rowOff>149306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140433</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826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46524</xdr:rowOff>
    </xdr:from>
    <xdr:to>
      <xdr:col>76</xdr:col>
      <xdr:colOff>165100</xdr:colOff>
      <xdr:row>39</xdr:row>
      <xdr:rowOff>148124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139251</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825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30872</xdr:rowOff>
    </xdr:from>
    <xdr:to>
      <xdr:col>72</xdr:col>
      <xdr:colOff>38100</xdr:colOff>
      <xdr:row>39</xdr:row>
      <xdr:rowOff>132472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1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123599</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1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30695</xdr:rowOff>
    </xdr:from>
    <xdr:to>
      <xdr:col>67</xdr:col>
      <xdr:colOff>101600</xdr:colOff>
      <xdr:row>39</xdr:row>
      <xdr:rowOff>132295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1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123422</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0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23149</xdr:rowOff>
    </xdr:from>
    <xdr:to>
      <xdr:col>85</xdr:col>
      <xdr:colOff>127000</xdr:colOff>
      <xdr:row>78</xdr:row>
      <xdr:rowOff>25738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96249"/>
          <a:ext cx="838200" cy="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25738</xdr:rowOff>
    </xdr:from>
    <xdr:to>
      <xdr:col>81</xdr:col>
      <xdr:colOff>50800</xdr:colOff>
      <xdr:row>78</xdr:row>
      <xdr:rowOff>29008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98838"/>
          <a:ext cx="889000" cy="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29008</xdr:rowOff>
    </xdr:from>
    <xdr:to>
      <xdr:col>76</xdr:col>
      <xdr:colOff>114300</xdr:colOff>
      <xdr:row>78</xdr:row>
      <xdr:rowOff>35602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402108"/>
          <a:ext cx="889000" cy="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35602</xdr:rowOff>
    </xdr:from>
    <xdr:to>
      <xdr:col>71</xdr:col>
      <xdr:colOff>177800</xdr:colOff>
      <xdr:row>78</xdr:row>
      <xdr:rowOff>38015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408702"/>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143799</xdr:rowOff>
    </xdr:from>
    <xdr:to>
      <xdr:col>85</xdr:col>
      <xdr:colOff>177800</xdr:colOff>
      <xdr:row>78</xdr:row>
      <xdr:rowOff>73949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4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146388</xdr:rowOff>
    </xdr:from>
    <xdr:to>
      <xdr:col>81</xdr:col>
      <xdr:colOff>101600</xdr:colOff>
      <xdr:row>78</xdr:row>
      <xdr:rowOff>76538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4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67665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4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149658</xdr:rowOff>
    </xdr:from>
    <xdr:to>
      <xdr:col>76</xdr:col>
      <xdr:colOff>165100</xdr:colOff>
      <xdr:row>78</xdr:row>
      <xdr:rowOff>79808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5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70935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4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156252</xdr:rowOff>
    </xdr:from>
    <xdr:to>
      <xdr:col>72</xdr:col>
      <xdr:colOff>38100</xdr:colOff>
      <xdr:row>78</xdr:row>
      <xdr:rowOff>86402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5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77529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5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158665</xdr:rowOff>
    </xdr:from>
    <xdr:to>
      <xdr:col>67</xdr:col>
      <xdr:colOff>101600</xdr:colOff>
      <xdr:row>78</xdr:row>
      <xdr:rowOff>88815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6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79942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5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114136</xdr:rowOff>
    </xdr:from>
    <xdr:to>
      <xdr:col>85</xdr:col>
      <xdr:colOff>127000</xdr:colOff>
      <xdr:row>98</xdr:row>
      <xdr:rowOff>135623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16236"/>
          <a:ext cx="838200" cy="2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114136</xdr:rowOff>
    </xdr:from>
    <xdr:to>
      <xdr:col>81</xdr:col>
      <xdr:colOff>50800</xdr:colOff>
      <xdr:row>98</xdr:row>
      <xdr:rowOff>137627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16236"/>
          <a:ext cx="889000" cy="2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137627</xdr:rowOff>
    </xdr:from>
    <xdr:to>
      <xdr:col>76</xdr:col>
      <xdr:colOff>114300</xdr:colOff>
      <xdr:row>98</xdr:row>
      <xdr:rowOff>140888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39727"/>
          <a:ext cx="889000" cy="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140888</xdr:rowOff>
    </xdr:from>
    <xdr:to>
      <xdr:col>71</xdr:col>
      <xdr:colOff>177800</xdr:colOff>
      <xdr:row>98</xdr:row>
      <xdr:rowOff>143354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42988"/>
          <a:ext cx="889000" cy="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25931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84823</xdr:rowOff>
    </xdr:from>
    <xdr:to>
      <xdr:col>85</xdr:col>
      <xdr:colOff>177800</xdr:colOff>
      <xdr:row>99</xdr:row>
      <xdr:rowOff>14973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8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56289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63336</xdr:rowOff>
    </xdr:from>
    <xdr:to>
      <xdr:col>81</xdr:col>
      <xdr:colOff>101600</xdr:colOff>
      <xdr:row>98</xdr:row>
      <xdr:rowOff>164936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10013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64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86827</xdr:rowOff>
    </xdr:from>
    <xdr:to>
      <xdr:col>76</xdr:col>
      <xdr:colOff>165100</xdr:colOff>
      <xdr:row>99</xdr:row>
      <xdr:rowOff>16977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8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8104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98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90088</xdr:rowOff>
    </xdr:from>
    <xdr:to>
      <xdr:col>72</xdr:col>
      <xdr:colOff>38100</xdr:colOff>
      <xdr:row>99</xdr:row>
      <xdr:rowOff>20238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9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11365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8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92554</xdr:rowOff>
    </xdr:from>
    <xdr:to>
      <xdr:col>67</xdr:col>
      <xdr:colOff>101600</xdr:colOff>
      <xdr:row>99</xdr:row>
      <xdr:rowOff>22704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39231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6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36457</xdr:rowOff>
    </xdr:from>
    <xdr:to>
      <xdr:col>116</xdr:col>
      <xdr:colOff>63500</xdr:colOff>
      <xdr:row>59</xdr:row>
      <xdr:rowOff>36487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2007"/>
          <a:ext cx="838200" cy="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33919</xdr:rowOff>
    </xdr:from>
    <xdr:to>
      <xdr:col>111</xdr:col>
      <xdr:colOff>177800</xdr:colOff>
      <xdr:row>59</xdr:row>
      <xdr:rowOff>36487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49469"/>
          <a:ext cx="889000" cy="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33919</xdr:rowOff>
    </xdr:from>
    <xdr:to>
      <xdr:col>107</xdr:col>
      <xdr:colOff>50800</xdr:colOff>
      <xdr:row>59</xdr:row>
      <xdr:rowOff>34087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49469"/>
          <a:ext cx="8890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34072</xdr:rowOff>
    </xdr:from>
    <xdr:to>
      <xdr:col>102</xdr:col>
      <xdr:colOff>114300</xdr:colOff>
      <xdr:row>59</xdr:row>
      <xdr:rowOff>34087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49622"/>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157107</xdr:rowOff>
    </xdr:from>
    <xdr:to>
      <xdr:col>116</xdr:col>
      <xdr:colOff>114300</xdr:colOff>
      <xdr:row>59</xdr:row>
      <xdr:rowOff>87257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157137</xdr:rowOff>
    </xdr:from>
    <xdr:to>
      <xdr:col>112</xdr:col>
      <xdr:colOff>38100</xdr:colOff>
      <xdr:row>59</xdr:row>
      <xdr:rowOff>87287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78414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19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154569</xdr:rowOff>
    </xdr:from>
    <xdr:to>
      <xdr:col>107</xdr:col>
      <xdr:colOff>101600</xdr:colOff>
      <xdr:row>59</xdr:row>
      <xdr:rowOff>84719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9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75846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91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154737</xdr:rowOff>
    </xdr:from>
    <xdr:to>
      <xdr:col>102</xdr:col>
      <xdr:colOff>165100</xdr:colOff>
      <xdr:row>59</xdr:row>
      <xdr:rowOff>84887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76014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9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154722</xdr:rowOff>
    </xdr:from>
    <xdr:to>
      <xdr:col>98</xdr:col>
      <xdr:colOff>38100</xdr:colOff>
      <xdr:row>59</xdr:row>
      <xdr:rowOff>84872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9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75999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91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70072</xdr:rowOff>
    </xdr:from>
    <xdr:to>
      <xdr:col>116</xdr:col>
      <xdr:colOff>63500</xdr:colOff>
      <xdr:row>76</xdr:row>
      <xdr:rowOff>105620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100272"/>
          <a:ext cx="838200" cy="3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105620</xdr:rowOff>
    </xdr:from>
    <xdr:to>
      <xdr:col>111</xdr:col>
      <xdr:colOff>177800</xdr:colOff>
      <xdr:row>76</xdr:row>
      <xdr:rowOff>121279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135820"/>
          <a:ext cx="889000" cy="1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121279</xdr:rowOff>
    </xdr:from>
    <xdr:to>
      <xdr:col>107</xdr:col>
      <xdr:colOff>50800</xdr:colOff>
      <xdr:row>76</xdr:row>
      <xdr:rowOff>140215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151479"/>
          <a:ext cx="889000" cy="1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138252</xdr:rowOff>
    </xdr:from>
    <xdr:to>
      <xdr:col>102</xdr:col>
      <xdr:colOff>114300</xdr:colOff>
      <xdr:row>76</xdr:row>
      <xdr:rowOff>140215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3168452"/>
          <a:ext cx="889000" cy="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19272</xdr:rowOff>
    </xdr:from>
    <xdr:to>
      <xdr:col>116</xdr:col>
      <xdr:colOff>114300</xdr:colOff>
      <xdr:row>76</xdr:row>
      <xdr:rowOff>120872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04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169149</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02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54820</xdr:rowOff>
    </xdr:from>
    <xdr:to>
      <xdr:col>112</xdr:col>
      <xdr:colOff>38100</xdr:colOff>
      <xdr:row>76</xdr:row>
      <xdr:rowOff>156420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0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147547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17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70479</xdr:rowOff>
    </xdr:from>
    <xdr:to>
      <xdr:col>107</xdr:col>
      <xdr:colOff>101600</xdr:colOff>
      <xdr:row>77</xdr:row>
      <xdr:rowOff>629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10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163206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19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89415</xdr:rowOff>
    </xdr:from>
    <xdr:to>
      <xdr:col>102</xdr:col>
      <xdr:colOff>165100</xdr:colOff>
      <xdr:row>77</xdr:row>
      <xdr:rowOff>19565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11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10692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21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87452</xdr:rowOff>
    </xdr:from>
    <xdr:to>
      <xdr:col>98</xdr:col>
      <xdr:colOff>38100</xdr:colOff>
      <xdr:row>77</xdr:row>
      <xdr:rowOff>17602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11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8729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21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616,730</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扶助費は、住民一人当たり</a:t>
          </a:r>
          <a:r>
            <a:rPr kumimoji="1" lang="en-US" altLang="ja-JP" sz="1100">
              <a:solidFill>
                <a:schemeClr val="dk1"/>
              </a:solidFill>
              <a:effectLst/>
              <a:latin typeface="+mn-lt"/>
              <a:ea typeface="+mn-ea"/>
              <a:cs typeface="+mn-cs"/>
            </a:rPr>
            <a:t>125,780</a:t>
          </a:r>
          <a:r>
            <a:rPr kumimoji="1" lang="ja-JP" altLang="ja-JP" sz="1100">
              <a:solidFill>
                <a:schemeClr val="dk1"/>
              </a:solidFill>
              <a:effectLst/>
              <a:latin typeface="+mn-lt"/>
              <a:ea typeface="+mn-ea"/>
              <a:cs typeface="+mn-cs"/>
            </a:rPr>
            <a:t>円で、類似団体内平均値を下回っているが、定額給減税補足給付金（調整給付）事業により令和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年度と比べて増加している。</a:t>
          </a:r>
          <a:endParaRPr lang="ja-JP" altLang="ja-JP" sz="1400">
            <a:effectLst/>
          </a:endParaRPr>
        </a:p>
        <a:p>
          <a:r>
            <a:rPr kumimoji="1" lang="ja-JP" altLang="ja-JP" sz="1100">
              <a:solidFill>
                <a:schemeClr val="dk1"/>
              </a:solidFill>
              <a:effectLst/>
              <a:latin typeface="+mn-lt"/>
              <a:ea typeface="+mn-ea"/>
              <a:cs typeface="+mn-cs"/>
            </a:rPr>
            <a:t>補助費等は、住民一人当たり</a:t>
          </a:r>
          <a:r>
            <a:rPr kumimoji="1" lang="en-US" altLang="ja-JP" sz="1100">
              <a:solidFill>
                <a:schemeClr val="dk1"/>
              </a:solidFill>
              <a:effectLst/>
              <a:latin typeface="+mn-lt"/>
              <a:ea typeface="+mn-ea"/>
              <a:cs typeface="+mn-cs"/>
            </a:rPr>
            <a:t>105,131</a:t>
          </a:r>
          <a:r>
            <a:rPr kumimoji="1" lang="ja-JP" altLang="ja-JP" sz="1100">
              <a:solidFill>
                <a:schemeClr val="dk1"/>
              </a:solidFill>
              <a:effectLst/>
              <a:latin typeface="+mn-lt"/>
              <a:ea typeface="+mn-ea"/>
              <a:cs typeface="+mn-cs"/>
            </a:rPr>
            <a:t>円で、置賜広域病院企業団負担金の増などはあるが、類似団体内平均値とほぼ同額となっている。</a:t>
          </a:r>
          <a:endParaRPr lang="ja-JP" altLang="ja-JP" sz="1400">
            <a:effectLst/>
          </a:endParaRPr>
        </a:p>
        <a:p>
          <a:r>
            <a:rPr kumimoji="1" lang="ja-JP" altLang="ja-JP" sz="1100">
              <a:solidFill>
                <a:schemeClr val="dk1"/>
              </a:solidFill>
              <a:effectLst/>
              <a:latin typeface="+mn-lt"/>
              <a:ea typeface="+mn-ea"/>
              <a:cs typeface="+mn-cs"/>
            </a:rPr>
            <a:t>普通建設事業費は、住民一人当たり</a:t>
          </a:r>
          <a:r>
            <a:rPr kumimoji="1" lang="en-US" altLang="ja-JP" sz="1100">
              <a:solidFill>
                <a:schemeClr val="dk1"/>
              </a:solidFill>
              <a:effectLst/>
              <a:latin typeface="+mn-lt"/>
              <a:ea typeface="+mn-ea"/>
              <a:cs typeface="+mn-cs"/>
            </a:rPr>
            <a:t>66,220</a:t>
          </a:r>
          <a:r>
            <a:rPr kumimoji="1" lang="ja-JP" altLang="ja-JP" sz="1100">
              <a:solidFill>
                <a:schemeClr val="dk1"/>
              </a:solidFill>
              <a:effectLst/>
              <a:latin typeface="+mn-lt"/>
              <a:ea typeface="+mn-ea"/>
              <a:cs typeface="+mn-cs"/>
            </a:rPr>
            <a:t>円で、類似団体内平均値を下回っており、庁舎省エネ設備等導入事業の終了により令和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年度と比べて減少している。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山形県南陽市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29,070
28,746
160.52
18,910,570
17,928,329
963,641
8,601,753
14,426,314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107.6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18161</xdr:rowOff>
    </xdr:from>
    <xdr:to>
      <xdr:col>24</xdr:col>
      <xdr:colOff>63500</xdr:colOff>
      <xdr:row>37</xdr:row>
      <xdr:rowOff>77978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61811"/>
          <a:ext cx="8382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18161</xdr:rowOff>
    </xdr:from>
    <xdr:to>
      <xdr:col>19</xdr:col>
      <xdr:colOff>177800</xdr:colOff>
      <xdr:row>37</xdr:row>
      <xdr:rowOff>76264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61811"/>
          <a:ext cx="889000" cy="5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76264</xdr:rowOff>
    </xdr:from>
    <xdr:to>
      <xdr:col>15</xdr:col>
      <xdr:colOff>50800</xdr:colOff>
      <xdr:row>37</xdr:row>
      <xdr:rowOff>129984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19914"/>
          <a:ext cx="889000" cy="5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129984</xdr:rowOff>
    </xdr:from>
    <xdr:to>
      <xdr:col>10</xdr:col>
      <xdr:colOff>114300</xdr:colOff>
      <xdr:row>37</xdr:row>
      <xdr:rowOff>134938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73634"/>
          <a:ext cx="8890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27178</xdr:rowOff>
    </xdr:from>
    <xdr:to>
      <xdr:col>24</xdr:col>
      <xdr:colOff>114300</xdr:colOff>
      <xdr:row>37</xdr:row>
      <xdr:rowOff>128778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7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50055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2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138811</xdr:rowOff>
    </xdr:from>
    <xdr:to>
      <xdr:col>20</xdr:col>
      <xdr:colOff>38100</xdr:colOff>
      <xdr:row>37</xdr:row>
      <xdr:rowOff>68961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1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85488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8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25464</xdr:rowOff>
    </xdr:from>
    <xdr:to>
      <xdr:col>15</xdr:col>
      <xdr:colOff>101600</xdr:colOff>
      <xdr:row>37</xdr:row>
      <xdr:rowOff>127064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6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143591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4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79184</xdr:rowOff>
    </xdr:from>
    <xdr:to>
      <xdr:col>10</xdr:col>
      <xdr:colOff>165100</xdr:colOff>
      <xdr:row>38</xdr:row>
      <xdr:rowOff>9334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2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25861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9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84138</xdr:rowOff>
    </xdr:from>
    <xdr:to>
      <xdr:col>6</xdr:col>
      <xdr:colOff>38100</xdr:colOff>
      <xdr:row>38</xdr:row>
      <xdr:rowOff>14288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2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30815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0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40184</xdr:rowOff>
    </xdr:from>
    <xdr:to>
      <xdr:col>24</xdr:col>
      <xdr:colOff>63500</xdr:colOff>
      <xdr:row>58</xdr:row>
      <xdr:rowOff>67614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84284"/>
          <a:ext cx="8382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40184</xdr:rowOff>
    </xdr:from>
    <xdr:to>
      <xdr:col>19</xdr:col>
      <xdr:colOff>177800</xdr:colOff>
      <xdr:row>58</xdr:row>
      <xdr:rowOff>80630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84284"/>
          <a:ext cx="889000" cy="4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66261</xdr:rowOff>
    </xdr:from>
    <xdr:to>
      <xdr:col>15</xdr:col>
      <xdr:colOff>50800</xdr:colOff>
      <xdr:row>58</xdr:row>
      <xdr:rowOff>80630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10361"/>
          <a:ext cx="8890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141643</xdr:rowOff>
    </xdr:from>
    <xdr:to>
      <xdr:col>10</xdr:col>
      <xdr:colOff>114300</xdr:colOff>
      <xdr:row>58</xdr:row>
      <xdr:rowOff>66261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14293"/>
          <a:ext cx="889000" cy="9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16814</xdr:rowOff>
    </xdr:from>
    <xdr:to>
      <xdr:col>24</xdr:col>
      <xdr:colOff>114300</xdr:colOff>
      <xdr:row>58</xdr:row>
      <xdr:rowOff>118414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160834</xdr:rowOff>
    </xdr:from>
    <xdr:to>
      <xdr:col>20</xdr:col>
      <xdr:colOff>38100</xdr:colOff>
      <xdr:row>58</xdr:row>
      <xdr:rowOff>90984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107511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70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29830</xdr:rowOff>
    </xdr:from>
    <xdr:to>
      <xdr:col>15</xdr:col>
      <xdr:colOff>101600</xdr:colOff>
      <xdr:row>58</xdr:row>
      <xdr:rowOff>131430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122557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66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15461</xdr:rowOff>
    </xdr:from>
    <xdr:to>
      <xdr:col>10</xdr:col>
      <xdr:colOff>165100</xdr:colOff>
      <xdr:row>58</xdr:row>
      <xdr:rowOff>117061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108188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52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90843</xdr:rowOff>
    </xdr:from>
    <xdr:to>
      <xdr:col>6</xdr:col>
      <xdr:colOff>38100</xdr:colOff>
      <xdr:row>58</xdr:row>
      <xdr:rowOff>20993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6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12120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56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124763</xdr:rowOff>
    </xdr:from>
    <xdr:to>
      <xdr:col>24</xdr:col>
      <xdr:colOff>63500</xdr:colOff>
      <xdr:row>77</xdr:row>
      <xdr:rowOff>146845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26413"/>
          <a:ext cx="838200" cy="2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146845</xdr:rowOff>
    </xdr:from>
    <xdr:to>
      <xdr:col>19</xdr:col>
      <xdr:colOff>177800</xdr:colOff>
      <xdr:row>78</xdr:row>
      <xdr:rowOff>8556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48495"/>
          <a:ext cx="889000" cy="3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59358</xdr:rowOff>
    </xdr:from>
    <xdr:to>
      <xdr:col>15</xdr:col>
      <xdr:colOff>50800</xdr:colOff>
      <xdr:row>78</xdr:row>
      <xdr:rowOff>8556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61008"/>
          <a:ext cx="889000" cy="12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59358</xdr:rowOff>
    </xdr:from>
    <xdr:to>
      <xdr:col>10</xdr:col>
      <xdr:colOff>114300</xdr:colOff>
      <xdr:row>78</xdr:row>
      <xdr:rowOff>53659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61008"/>
          <a:ext cx="889000" cy="16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73963</xdr:rowOff>
    </xdr:from>
    <xdr:to>
      <xdr:col>24</xdr:col>
      <xdr:colOff>114300</xdr:colOff>
      <xdr:row>78</xdr:row>
      <xdr:rowOff>4113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7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160340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9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96045</xdr:rowOff>
    </xdr:from>
    <xdr:to>
      <xdr:col>20</xdr:col>
      <xdr:colOff>38100</xdr:colOff>
      <xdr:row>78</xdr:row>
      <xdr:rowOff>26195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17322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90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129206</xdr:rowOff>
    </xdr:from>
    <xdr:to>
      <xdr:col>15</xdr:col>
      <xdr:colOff>101600</xdr:colOff>
      <xdr:row>78</xdr:row>
      <xdr:rowOff>59356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3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50483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23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8558</xdr:rowOff>
    </xdr:from>
    <xdr:to>
      <xdr:col>10</xdr:col>
      <xdr:colOff>165100</xdr:colOff>
      <xdr:row>77</xdr:row>
      <xdr:rowOff>110158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1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126685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8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2859</xdr:rowOff>
    </xdr:from>
    <xdr:to>
      <xdr:col>6</xdr:col>
      <xdr:colOff>38100</xdr:colOff>
      <xdr:row>78</xdr:row>
      <xdr:rowOff>104459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7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95586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68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85705</xdr:rowOff>
    </xdr:from>
    <xdr:to>
      <xdr:col>24</xdr:col>
      <xdr:colOff>63500</xdr:colOff>
      <xdr:row>99</xdr:row>
      <xdr:rowOff>86241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59255"/>
          <a:ext cx="838200" cy="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86241</xdr:rowOff>
    </xdr:from>
    <xdr:to>
      <xdr:col>19</xdr:col>
      <xdr:colOff>177800</xdr:colOff>
      <xdr:row>99</xdr:row>
      <xdr:rowOff>87526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59791"/>
          <a:ext cx="889000" cy="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87526</xdr:rowOff>
    </xdr:from>
    <xdr:to>
      <xdr:col>15</xdr:col>
      <xdr:colOff>50800</xdr:colOff>
      <xdr:row>99</xdr:row>
      <xdr:rowOff>87660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61076"/>
          <a:ext cx="8890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87660</xdr:rowOff>
    </xdr:from>
    <xdr:to>
      <xdr:col>10</xdr:col>
      <xdr:colOff>114300</xdr:colOff>
      <xdr:row>99</xdr:row>
      <xdr:rowOff>90897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61210"/>
          <a:ext cx="889000" cy="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34905</xdr:rowOff>
    </xdr:from>
    <xdr:to>
      <xdr:col>24</xdr:col>
      <xdr:colOff>114300</xdr:colOff>
      <xdr:row>99</xdr:row>
      <xdr:rowOff>136505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3773</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35441</xdr:rowOff>
    </xdr:from>
    <xdr:to>
      <xdr:col>20</xdr:col>
      <xdr:colOff>38100</xdr:colOff>
      <xdr:row>99</xdr:row>
      <xdr:rowOff>137041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128168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10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36726</xdr:rowOff>
    </xdr:from>
    <xdr:to>
      <xdr:col>15</xdr:col>
      <xdr:colOff>101600</xdr:colOff>
      <xdr:row>99</xdr:row>
      <xdr:rowOff>138326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1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129453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10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36860</xdr:rowOff>
    </xdr:from>
    <xdr:to>
      <xdr:col>10</xdr:col>
      <xdr:colOff>165100</xdr:colOff>
      <xdr:row>99</xdr:row>
      <xdr:rowOff>138460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1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129587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10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40097</xdr:rowOff>
    </xdr:from>
    <xdr:to>
      <xdr:col>6</xdr:col>
      <xdr:colOff>38100</xdr:colOff>
      <xdr:row>99</xdr:row>
      <xdr:rowOff>141697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1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132824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137087</xdr:rowOff>
    </xdr:from>
    <xdr:to>
      <xdr:col>55</xdr:col>
      <xdr:colOff>0</xdr:colOff>
      <xdr:row>36</xdr:row>
      <xdr:rowOff>142966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309287"/>
          <a:ext cx="8382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82676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426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99532</xdr:rowOff>
    </xdr:from>
    <xdr:to>
      <xdr:col>50</xdr:col>
      <xdr:colOff>114300</xdr:colOff>
      <xdr:row>36</xdr:row>
      <xdr:rowOff>142966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5928832"/>
          <a:ext cx="889000" cy="38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53284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568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99532</xdr:rowOff>
    </xdr:from>
    <xdr:to>
      <xdr:col>45</xdr:col>
      <xdr:colOff>177800</xdr:colOff>
      <xdr:row>36</xdr:row>
      <xdr:rowOff>81570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5928832"/>
          <a:ext cx="889000" cy="32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40548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79611</xdr:rowOff>
    </xdr:from>
    <xdr:to>
      <xdr:col>41</xdr:col>
      <xdr:colOff>50800</xdr:colOff>
      <xdr:row>36</xdr:row>
      <xdr:rowOff>81570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251811"/>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54264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86287</xdr:rowOff>
    </xdr:from>
    <xdr:to>
      <xdr:col>55</xdr:col>
      <xdr:colOff>50800</xdr:colOff>
      <xdr:row>37</xdr:row>
      <xdr:rowOff>16437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25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109164</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10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92166</xdr:rowOff>
    </xdr:from>
    <xdr:to>
      <xdr:col>50</xdr:col>
      <xdr:colOff>165100</xdr:colOff>
      <xdr:row>37</xdr:row>
      <xdr:rowOff>22316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26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38843</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6039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48732</xdr:rowOff>
    </xdr:from>
    <xdr:to>
      <xdr:col>46</xdr:col>
      <xdr:colOff>38100</xdr:colOff>
      <xdr:row>34</xdr:row>
      <xdr:rowOff>150332</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587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166859</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565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30770</xdr:rowOff>
    </xdr:from>
    <xdr:to>
      <xdr:col>41</xdr:col>
      <xdr:colOff>101600</xdr:colOff>
      <xdr:row>36</xdr:row>
      <xdr:rowOff>132370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20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148897</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597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28811</xdr:rowOff>
    </xdr:from>
    <xdr:to>
      <xdr:col>36</xdr:col>
      <xdr:colOff>165100</xdr:colOff>
      <xdr:row>36</xdr:row>
      <xdr:rowOff>130411</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20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146938</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97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125222</xdr:rowOff>
    </xdr:from>
    <xdr:to>
      <xdr:col>55</xdr:col>
      <xdr:colOff>0</xdr:colOff>
      <xdr:row>57</xdr:row>
      <xdr:rowOff>155563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897872"/>
          <a:ext cx="838200" cy="3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125222</xdr:rowOff>
    </xdr:from>
    <xdr:to>
      <xdr:col>50</xdr:col>
      <xdr:colOff>114300</xdr:colOff>
      <xdr:row>57</xdr:row>
      <xdr:rowOff>157455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897872"/>
          <a:ext cx="889000" cy="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157455</xdr:rowOff>
    </xdr:from>
    <xdr:to>
      <xdr:col>45</xdr:col>
      <xdr:colOff>177800</xdr:colOff>
      <xdr:row>58</xdr:row>
      <xdr:rowOff>21107</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930105"/>
          <a:ext cx="889000" cy="3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21107</xdr:rowOff>
    </xdr:from>
    <xdr:to>
      <xdr:col>41</xdr:col>
      <xdr:colOff>50800</xdr:colOff>
      <xdr:row>58</xdr:row>
      <xdr:rowOff>37909</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965207"/>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104763</xdr:rowOff>
    </xdr:from>
    <xdr:to>
      <xdr:col>55</xdr:col>
      <xdr:colOff>50800</xdr:colOff>
      <xdr:row>58</xdr:row>
      <xdr:rowOff>34913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87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83190</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85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74422</xdr:rowOff>
    </xdr:from>
    <xdr:to>
      <xdr:col>50</xdr:col>
      <xdr:colOff>165100</xdr:colOff>
      <xdr:row>58</xdr:row>
      <xdr:rowOff>4572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84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167149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93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106655</xdr:rowOff>
    </xdr:from>
    <xdr:to>
      <xdr:col>46</xdr:col>
      <xdr:colOff>38100</xdr:colOff>
      <xdr:row>58</xdr:row>
      <xdr:rowOff>36805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87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27932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9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141757</xdr:rowOff>
    </xdr:from>
    <xdr:to>
      <xdr:col>41</xdr:col>
      <xdr:colOff>101600</xdr:colOff>
      <xdr:row>58</xdr:row>
      <xdr:rowOff>71907</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91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63034</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1000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158559</xdr:rowOff>
    </xdr:from>
    <xdr:to>
      <xdr:col>36</xdr:col>
      <xdr:colOff>165100</xdr:colOff>
      <xdr:row>58</xdr:row>
      <xdr:rowOff>88709</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93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79836</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1002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46938</xdr:rowOff>
    </xdr:from>
    <xdr:to>
      <xdr:col>55</xdr:col>
      <xdr:colOff>0</xdr:colOff>
      <xdr:row>78</xdr:row>
      <xdr:rowOff>72830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20038"/>
          <a:ext cx="838200" cy="2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46938</xdr:rowOff>
    </xdr:from>
    <xdr:to>
      <xdr:col>50</xdr:col>
      <xdr:colOff>114300</xdr:colOff>
      <xdr:row>78</xdr:row>
      <xdr:rowOff>52232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420038"/>
          <a:ext cx="889000" cy="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36519</xdr:rowOff>
    </xdr:from>
    <xdr:to>
      <xdr:col>45</xdr:col>
      <xdr:colOff>177800</xdr:colOff>
      <xdr:row>78</xdr:row>
      <xdr:rowOff>52232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409619"/>
          <a:ext cx="889000" cy="1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3414</xdr:rowOff>
    </xdr:from>
    <xdr:to>
      <xdr:col>41</xdr:col>
      <xdr:colOff>50800</xdr:colOff>
      <xdr:row>78</xdr:row>
      <xdr:rowOff>36519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376514"/>
          <a:ext cx="889000" cy="3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22030</xdr:rowOff>
    </xdr:from>
    <xdr:to>
      <xdr:col>55</xdr:col>
      <xdr:colOff>50800</xdr:colOff>
      <xdr:row>78</xdr:row>
      <xdr:rowOff>123630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9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167588</xdr:rowOff>
    </xdr:from>
    <xdr:to>
      <xdr:col>50</xdr:col>
      <xdr:colOff>165100</xdr:colOff>
      <xdr:row>78</xdr:row>
      <xdr:rowOff>97738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6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88865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6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1432</xdr:rowOff>
    </xdr:from>
    <xdr:to>
      <xdr:col>46</xdr:col>
      <xdr:colOff>38100</xdr:colOff>
      <xdr:row>78</xdr:row>
      <xdr:rowOff>103032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7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94159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6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157169</xdr:rowOff>
    </xdr:from>
    <xdr:to>
      <xdr:col>41</xdr:col>
      <xdr:colOff>101600</xdr:colOff>
      <xdr:row>78</xdr:row>
      <xdr:rowOff>87319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5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78446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5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124064</xdr:rowOff>
    </xdr:from>
    <xdr:to>
      <xdr:col>36</xdr:col>
      <xdr:colOff>165100</xdr:colOff>
      <xdr:row>78</xdr:row>
      <xdr:rowOff>54214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45341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1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38574</xdr:rowOff>
    </xdr:from>
    <xdr:to>
      <xdr:col>55</xdr:col>
      <xdr:colOff>0</xdr:colOff>
      <xdr:row>96</xdr:row>
      <xdr:rowOff>99078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497774"/>
          <a:ext cx="838200" cy="60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99078</xdr:rowOff>
    </xdr:from>
    <xdr:to>
      <xdr:col>50</xdr:col>
      <xdr:colOff>114300</xdr:colOff>
      <xdr:row>96</xdr:row>
      <xdr:rowOff>117252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558278"/>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59697</xdr:rowOff>
    </xdr:from>
    <xdr:to>
      <xdr:col>45</xdr:col>
      <xdr:colOff>177800</xdr:colOff>
      <xdr:row>96</xdr:row>
      <xdr:rowOff>117252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518897"/>
          <a:ext cx="889000" cy="5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59697</xdr:rowOff>
    </xdr:from>
    <xdr:to>
      <xdr:col>41</xdr:col>
      <xdr:colOff>50800</xdr:colOff>
      <xdr:row>96</xdr:row>
      <xdr:rowOff>125298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518897"/>
          <a:ext cx="889000" cy="6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159224</xdr:rowOff>
    </xdr:from>
    <xdr:to>
      <xdr:col>55</xdr:col>
      <xdr:colOff>50800</xdr:colOff>
      <xdr:row>96</xdr:row>
      <xdr:rowOff>89374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44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10651</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29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48278</xdr:rowOff>
    </xdr:from>
    <xdr:to>
      <xdr:col>50</xdr:col>
      <xdr:colOff>165100</xdr:colOff>
      <xdr:row>96</xdr:row>
      <xdr:rowOff>149878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0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141005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0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66452</xdr:rowOff>
    </xdr:from>
    <xdr:to>
      <xdr:col>46</xdr:col>
      <xdr:colOff>38100</xdr:colOff>
      <xdr:row>96</xdr:row>
      <xdr:rowOff>168052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2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159179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1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8897</xdr:rowOff>
    </xdr:from>
    <xdr:to>
      <xdr:col>41</xdr:col>
      <xdr:colOff>101600</xdr:colOff>
      <xdr:row>96</xdr:row>
      <xdr:rowOff>110497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6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127024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24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74498</xdr:rowOff>
    </xdr:from>
    <xdr:to>
      <xdr:col>36</xdr:col>
      <xdr:colOff>165100</xdr:colOff>
      <xdr:row>97</xdr:row>
      <xdr:rowOff>4648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3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167225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2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117311</xdr:rowOff>
    </xdr:from>
    <xdr:to>
      <xdr:col>85</xdr:col>
      <xdr:colOff>127000</xdr:colOff>
      <xdr:row>37</xdr:row>
      <xdr:rowOff>168089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60961"/>
          <a:ext cx="838200" cy="5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168089</xdr:rowOff>
    </xdr:from>
    <xdr:to>
      <xdr:col>81</xdr:col>
      <xdr:colOff>50800</xdr:colOff>
      <xdr:row>38</xdr:row>
      <xdr:rowOff>9827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11739"/>
          <a:ext cx="889000" cy="1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9827</xdr:rowOff>
    </xdr:from>
    <xdr:to>
      <xdr:col>76</xdr:col>
      <xdr:colOff>114300</xdr:colOff>
      <xdr:row>38</xdr:row>
      <xdr:rowOff>12056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24927"/>
          <a:ext cx="889000" cy="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12056</xdr:rowOff>
    </xdr:from>
    <xdr:to>
      <xdr:col>71</xdr:col>
      <xdr:colOff>177800</xdr:colOff>
      <xdr:row>38</xdr:row>
      <xdr:rowOff>20813</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27156"/>
          <a:ext cx="889000" cy="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66511</xdr:rowOff>
    </xdr:from>
    <xdr:to>
      <xdr:col>85</xdr:col>
      <xdr:colOff>177800</xdr:colOff>
      <xdr:row>37</xdr:row>
      <xdr:rowOff>168111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1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44938</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8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117289</xdr:rowOff>
    </xdr:from>
    <xdr:to>
      <xdr:col>81</xdr:col>
      <xdr:colOff>101600</xdr:colOff>
      <xdr:row>38</xdr:row>
      <xdr:rowOff>47439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6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38566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5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130477</xdr:rowOff>
    </xdr:from>
    <xdr:to>
      <xdr:col>76</xdr:col>
      <xdr:colOff>165100</xdr:colOff>
      <xdr:row>38</xdr:row>
      <xdr:rowOff>60627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7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51754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6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132705</xdr:rowOff>
    </xdr:from>
    <xdr:to>
      <xdr:col>72</xdr:col>
      <xdr:colOff>38100</xdr:colOff>
      <xdr:row>38</xdr:row>
      <xdr:rowOff>62855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7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53983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6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141464</xdr:rowOff>
    </xdr:from>
    <xdr:to>
      <xdr:col>67</xdr:col>
      <xdr:colOff>101600</xdr:colOff>
      <xdr:row>38</xdr:row>
      <xdr:rowOff>71614</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8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62740</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7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140295</xdr:rowOff>
    </xdr:from>
    <xdr:to>
      <xdr:col>85</xdr:col>
      <xdr:colOff>127000</xdr:colOff>
      <xdr:row>56</xdr:row>
      <xdr:rowOff>48778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570045"/>
          <a:ext cx="838200" cy="7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48778</xdr:rowOff>
    </xdr:from>
    <xdr:to>
      <xdr:col>81</xdr:col>
      <xdr:colOff>50800</xdr:colOff>
      <xdr:row>56</xdr:row>
      <xdr:rowOff>100685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649978"/>
          <a:ext cx="889000" cy="5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100685</xdr:rowOff>
    </xdr:from>
    <xdr:to>
      <xdr:col>76</xdr:col>
      <xdr:colOff>114300</xdr:colOff>
      <xdr:row>57</xdr:row>
      <xdr:rowOff>6121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701885"/>
          <a:ext cx="889000" cy="7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117945</xdr:rowOff>
    </xdr:from>
    <xdr:to>
      <xdr:col>71</xdr:col>
      <xdr:colOff>177800</xdr:colOff>
      <xdr:row>57</xdr:row>
      <xdr:rowOff>6121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19145"/>
          <a:ext cx="889000" cy="5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89495</xdr:rowOff>
    </xdr:from>
    <xdr:to>
      <xdr:col>85</xdr:col>
      <xdr:colOff>177800</xdr:colOff>
      <xdr:row>56</xdr:row>
      <xdr:rowOff>19645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1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112372</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37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169428</xdr:rowOff>
    </xdr:from>
    <xdr:to>
      <xdr:col>81</xdr:col>
      <xdr:colOff>101600</xdr:colOff>
      <xdr:row>56</xdr:row>
      <xdr:rowOff>99578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59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90705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69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49885</xdr:rowOff>
    </xdr:from>
    <xdr:to>
      <xdr:col>76</xdr:col>
      <xdr:colOff>165100</xdr:colOff>
      <xdr:row>56</xdr:row>
      <xdr:rowOff>151485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5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142612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4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126771</xdr:rowOff>
    </xdr:from>
    <xdr:to>
      <xdr:col>72</xdr:col>
      <xdr:colOff>38100</xdr:colOff>
      <xdr:row>57</xdr:row>
      <xdr:rowOff>56921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2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48048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82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67145</xdr:rowOff>
    </xdr:from>
    <xdr:to>
      <xdr:col>67</xdr:col>
      <xdr:colOff>101600</xdr:colOff>
      <xdr:row>56</xdr:row>
      <xdr:rowOff>168745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6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159872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6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97735</xdr:rowOff>
    </xdr:from>
    <xdr:to>
      <xdr:col>85</xdr:col>
      <xdr:colOff>127000</xdr:colOff>
      <xdr:row>79</xdr:row>
      <xdr:rowOff>98503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42285"/>
          <a:ext cx="838200" cy="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97324</xdr:rowOff>
    </xdr:from>
    <xdr:to>
      <xdr:col>81</xdr:col>
      <xdr:colOff>50800</xdr:colOff>
      <xdr:row>79</xdr:row>
      <xdr:rowOff>98503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41874"/>
          <a:ext cx="889000" cy="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81671</xdr:rowOff>
    </xdr:from>
    <xdr:to>
      <xdr:col>76</xdr:col>
      <xdr:colOff>114300</xdr:colOff>
      <xdr:row>79</xdr:row>
      <xdr:rowOff>97324</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26221"/>
          <a:ext cx="889000" cy="1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81496</xdr:rowOff>
    </xdr:from>
    <xdr:to>
      <xdr:col>71</xdr:col>
      <xdr:colOff>177800</xdr:colOff>
      <xdr:row>79</xdr:row>
      <xdr:rowOff>81671</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26046"/>
          <a:ext cx="889000" cy="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46935</xdr:rowOff>
    </xdr:from>
    <xdr:to>
      <xdr:col>85</xdr:col>
      <xdr:colOff>177800</xdr:colOff>
      <xdr:row>79</xdr:row>
      <xdr:rowOff>148535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4811</xdr:rowOff>
    </xdr:from>
    <xdr:ext cx="378565"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47703</xdr:rowOff>
    </xdr:from>
    <xdr:to>
      <xdr:col>81</xdr:col>
      <xdr:colOff>101600</xdr:colOff>
      <xdr:row>79</xdr:row>
      <xdr:rowOff>149303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140430</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84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46524</xdr:rowOff>
    </xdr:from>
    <xdr:to>
      <xdr:col>76</xdr:col>
      <xdr:colOff>165100</xdr:colOff>
      <xdr:row>79</xdr:row>
      <xdr:rowOff>148124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139251</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83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30871</xdr:rowOff>
    </xdr:from>
    <xdr:to>
      <xdr:col>72</xdr:col>
      <xdr:colOff>38100</xdr:colOff>
      <xdr:row>79</xdr:row>
      <xdr:rowOff>132471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7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123598</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6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30696</xdr:rowOff>
    </xdr:from>
    <xdr:to>
      <xdr:col>67</xdr:col>
      <xdr:colOff>101600</xdr:colOff>
      <xdr:row>79</xdr:row>
      <xdr:rowOff>132296</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7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123423</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6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23149</xdr:rowOff>
    </xdr:from>
    <xdr:to>
      <xdr:col>85</xdr:col>
      <xdr:colOff>127000</xdr:colOff>
      <xdr:row>98</xdr:row>
      <xdr:rowOff>25738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825249"/>
          <a:ext cx="838200" cy="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25738</xdr:rowOff>
    </xdr:from>
    <xdr:to>
      <xdr:col>81</xdr:col>
      <xdr:colOff>50800</xdr:colOff>
      <xdr:row>98</xdr:row>
      <xdr:rowOff>29008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827838"/>
          <a:ext cx="889000" cy="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29008</xdr:rowOff>
    </xdr:from>
    <xdr:to>
      <xdr:col>76</xdr:col>
      <xdr:colOff>114300</xdr:colOff>
      <xdr:row>98</xdr:row>
      <xdr:rowOff>35602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831108"/>
          <a:ext cx="889000" cy="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35602</xdr:rowOff>
    </xdr:from>
    <xdr:to>
      <xdr:col>71</xdr:col>
      <xdr:colOff>177800</xdr:colOff>
      <xdr:row>98</xdr:row>
      <xdr:rowOff>38015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837702"/>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143799</xdr:rowOff>
    </xdr:from>
    <xdr:to>
      <xdr:col>85</xdr:col>
      <xdr:colOff>177800</xdr:colOff>
      <xdr:row>98</xdr:row>
      <xdr:rowOff>73949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7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62628</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146388</xdr:rowOff>
    </xdr:from>
    <xdr:to>
      <xdr:col>81</xdr:col>
      <xdr:colOff>101600</xdr:colOff>
      <xdr:row>98</xdr:row>
      <xdr:rowOff>76538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7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67665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6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149658</xdr:rowOff>
    </xdr:from>
    <xdr:to>
      <xdr:col>76</xdr:col>
      <xdr:colOff>165100</xdr:colOff>
      <xdr:row>98</xdr:row>
      <xdr:rowOff>79808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8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70935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7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156252</xdr:rowOff>
    </xdr:from>
    <xdr:to>
      <xdr:col>72</xdr:col>
      <xdr:colOff>38100</xdr:colOff>
      <xdr:row>98</xdr:row>
      <xdr:rowOff>86402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8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77529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7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158665</xdr:rowOff>
    </xdr:from>
    <xdr:to>
      <xdr:col>67</xdr:col>
      <xdr:colOff>101600</xdr:colOff>
      <xdr:row>98</xdr:row>
      <xdr:rowOff>88815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8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79942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8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116,760</a:t>
          </a:r>
          <a:r>
            <a:rPr kumimoji="1" lang="ja-JP" altLang="ja-JP" sz="1100">
              <a:solidFill>
                <a:schemeClr val="dk1"/>
              </a:solidFill>
              <a:effectLst/>
              <a:latin typeface="+mn-lt"/>
              <a:ea typeface="+mn-ea"/>
              <a:cs typeface="+mn-cs"/>
            </a:rPr>
            <a:t>円で、庁舎省エネ設備等導入事業の終了により、令和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年度に比べて減少し類似団体内平均値を下回っている。</a:t>
          </a:r>
          <a:endParaRPr lang="ja-JP" altLang="ja-JP" sz="1400">
            <a:effectLst/>
          </a:endParaRPr>
        </a:p>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197,074</a:t>
          </a:r>
          <a:r>
            <a:rPr kumimoji="1" lang="ja-JP" altLang="ja-JP" sz="1100">
              <a:solidFill>
                <a:schemeClr val="dk1"/>
              </a:solidFill>
              <a:effectLst/>
              <a:latin typeface="+mn-lt"/>
              <a:ea typeface="+mn-ea"/>
              <a:cs typeface="+mn-cs"/>
            </a:rPr>
            <a:t>円で、類似団体内平均値を下回っているが、定額減税補足給付金（調整給付）事業費などにより令和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年度に比べて増加している。</a:t>
          </a:r>
          <a:endParaRPr lang="ja-JP" altLang="ja-JP" sz="1400">
            <a:effectLst/>
          </a:endParaRPr>
        </a:p>
        <a:p>
          <a:r>
            <a:rPr kumimoji="1" lang="ja-JP" altLang="ja-JP" sz="1100">
              <a:solidFill>
                <a:schemeClr val="dk1"/>
              </a:solidFill>
              <a:effectLst/>
              <a:latin typeface="+mn-lt"/>
              <a:ea typeface="+mn-ea"/>
              <a:cs typeface="+mn-cs"/>
            </a:rPr>
            <a:t>衛生費は、住民一人当たり</a:t>
          </a:r>
          <a:r>
            <a:rPr kumimoji="1" lang="en-US" altLang="ja-JP" sz="1100">
              <a:solidFill>
                <a:schemeClr val="dk1"/>
              </a:solidFill>
              <a:effectLst/>
              <a:latin typeface="+mn-lt"/>
              <a:ea typeface="+mn-ea"/>
              <a:cs typeface="+mn-cs"/>
            </a:rPr>
            <a:t>40,341</a:t>
          </a:r>
          <a:r>
            <a:rPr kumimoji="1" lang="ja-JP" altLang="ja-JP" sz="1100">
              <a:solidFill>
                <a:schemeClr val="dk1"/>
              </a:solidFill>
              <a:effectLst/>
              <a:latin typeface="+mn-lt"/>
              <a:ea typeface="+mn-ea"/>
              <a:cs typeface="+mn-cs"/>
            </a:rPr>
            <a:t>円で、類似団体内平均値を下回っているが、一部事務組合負担金の増などにより令和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年度に比べて増加している。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山形県南陽市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年度は、実質収支額は</a:t>
          </a:r>
          <a:r>
            <a:rPr kumimoji="1" lang="en-US" altLang="ja-JP" sz="1100" b="0" i="0" baseline="0">
              <a:solidFill>
                <a:schemeClr val="dk1"/>
              </a:solidFill>
              <a:effectLst/>
              <a:latin typeface="+mn-lt"/>
              <a:ea typeface="+mn-ea"/>
              <a:cs typeface="+mn-cs"/>
            </a:rPr>
            <a:t>963,641</a:t>
          </a:r>
          <a:r>
            <a:rPr kumimoji="1" lang="ja-JP" altLang="ja-JP" sz="1100" b="0" i="0" baseline="0">
              <a:solidFill>
                <a:schemeClr val="dk1"/>
              </a:solidFill>
              <a:effectLst/>
              <a:latin typeface="+mn-lt"/>
              <a:ea typeface="+mn-ea"/>
              <a:cs typeface="+mn-cs"/>
            </a:rPr>
            <a:t>千円の黒字で単年度収支額は</a:t>
          </a:r>
          <a:r>
            <a:rPr kumimoji="1" lang="en-US" altLang="ja-JP" sz="1100" b="0" i="0" baseline="0">
              <a:solidFill>
                <a:schemeClr val="dk1"/>
              </a:solidFill>
              <a:effectLst/>
              <a:latin typeface="+mn-lt"/>
              <a:ea typeface="+mn-ea"/>
              <a:cs typeface="+mn-cs"/>
            </a:rPr>
            <a:t>65,505</a:t>
          </a:r>
          <a:r>
            <a:rPr kumimoji="1" lang="ja-JP" altLang="ja-JP" sz="1100" b="0" i="0" baseline="0">
              <a:solidFill>
                <a:schemeClr val="dk1"/>
              </a:solidFill>
              <a:effectLst/>
              <a:latin typeface="+mn-lt"/>
              <a:ea typeface="+mn-ea"/>
              <a:cs typeface="+mn-cs"/>
            </a:rPr>
            <a:t>千円の赤字となった。財政調整基金は積立額よりも取り崩し額が増となったため、実質単年度収支はマイナスとなった。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山形県南陽市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一般会計及びすべての会計で赤字は生じていない。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公共施設等の更新費用の増加や、人口の減少に伴う市税等の減少による当該指標の悪化も懸念されることから、実質黒字を維持すべく引き続き、行政経費等の節減と歳入の確保を図り、健全財政を堅持す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18910570</v>
      </c>
      <c r="BO4" s="449"/>
      <c r="BP4" s="449"/>
      <c r="BQ4" s="449"/>
      <c r="BR4" s="449"/>
      <c r="BS4" s="449"/>
      <c r="BT4" s="449"/>
      <c r="BU4" s="450"/>
      <c r="BV4" s="448">
        <v>19183327</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11.2</v>
      </c>
      <c r="CU4" s="589"/>
      <c r="CV4" s="589"/>
      <c r="CW4" s="589"/>
      <c r="CX4" s="589"/>
      <c r="CY4" s="589"/>
      <c r="CZ4" s="589"/>
      <c r="DA4" s="590"/>
      <c r="DB4" s="588">
        <v>11.9</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17928329</v>
      </c>
      <c r="BO5" s="420"/>
      <c r="BP5" s="420"/>
      <c r="BQ5" s="420"/>
      <c r="BR5" s="420"/>
      <c r="BS5" s="420"/>
      <c r="BT5" s="420"/>
      <c r="BU5" s="421"/>
      <c r="BV5" s="419">
        <v>18118640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95.6</v>
      </c>
      <c r="CU5" s="417"/>
      <c r="CV5" s="417"/>
      <c r="CW5" s="417"/>
      <c r="CX5" s="417"/>
      <c r="CY5" s="417"/>
      <c r="CZ5" s="417"/>
      <c r="DA5" s="418"/>
      <c r="DB5" s="416">
        <v>92</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982241</v>
      </c>
      <c r="BO6" s="420"/>
      <c r="BP6" s="420"/>
      <c r="BQ6" s="420"/>
      <c r="BR6" s="420"/>
      <c r="BS6" s="420"/>
      <c r="BT6" s="420"/>
      <c r="BU6" s="421"/>
      <c r="BV6" s="419">
        <v>1064687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95.9</v>
      </c>
      <c r="CU6" s="563"/>
      <c r="CV6" s="563"/>
      <c r="CW6" s="563"/>
      <c r="CX6" s="563"/>
      <c r="CY6" s="563"/>
      <c r="CZ6" s="563"/>
      <c r="DA6" s="564"/>
      <c r="DB6" s="562">
        <v>92.2</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18600</v>
      </c>
      <c r="BO7" s="420"/>
      <c r="BP7" s="420"/>
      <c r="BQ7" s="420"/>
      <c r="BR7" s="420"/>
      <c r="BS7" s="420"/>
      <c r="BT7" s="420"/>
      <c r="BU7" s="421"/>
      <c r="BV7" s="419">
        <v>35541</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8601753</v>
      </c>
      <c r="CU7" s="420"/>
      <c r="CV7" s="420"/>
      <c r="CW7" s="420"/>
      <c r="CX7" s="420"/>
      <c r="CY7" s="420"/>
      <c r="CZ7" s="420"/>
      <c r="DA7" s="421"/>
      <c r="DB7" s="419">
        <v>8625204</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963641</v>
      </c>
      <c r="BO8" s="420"/>
      <c r="BP8" s="420"/>
      <c r="BQ8" s="420"/>
      <c r="BR8" s="420"/>
      <c r="BS8" s="420"/>
      <c r="BT8" s="420"/>
      <c r="BU8" s="421"/>
      <c r="BV8" s="419">
        <v>1029146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0.47</v>
      </c>
      <c r="CU8" s="523"/>
      <c r="CV8" s="523"/>
      <c r="CW8" s="523"/>
      <c r="CX8" s="523"/>
      <c r="CY8" s="523"/>
      <c r="CZ8" s="523"/>
      <c r="DA8" s="524"/>
      <c r="DB8" s="522">
        <v>0.46</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30420</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-65505</v>
      </c>
      <c r="BO9" s="420"/>
      <c r="BP9" s="420"/>
      <c r="BQ9" s="420"/>
      <c r="BR9" s="420"/>
      <c r="BS9" s="420"/>
      <c r="BT9" s="420"/>
      <c r="BU9" s="421"/>
      <c r="BV9" s="419">
        <v>-145810</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10.8</v>
      </c>
      <c r="CU9" s="417"/>
      <c r="CV9" s="417"/>
      <c r="CW9" s="417"/>
      <c r="CX9" s="417"/>
      <c r="CY9" s="417"/>
      <c r="CZ9" s="417"/>
      <c r="DA9" s="418"/>
      <c r="DB9" s="416">
        <v>10.6</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32285</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637516</v>
      </c>
      <c r="BO10" s="420"/>
      <c r="BP10" s="420"/>
      <c r="BQ10" s="420"/>
      <c r="BR10" s="420"/>
      <c r="BS10" s="420"/>
      <c r="BT10" s="420"/>
      <c r="BU10" s="421"/>
      <c r="BV10" s="419">
        <v>785055</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119</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29070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119</v>
      </c>
      <c r="AV12" s="478"/>
      <c r="AW12" s="478"/>
      <c r="AX12" s="478"/>
      <c r="AY12" s="433" t="s">
        <v>128</v>
      </c>
      <c r="AZ12" s="434"/>
      <c r="BA12" s="434"/>
      <c r="BB12" s="434"/>
      <c r="BC12" s="434"/>
      <c r="BD12" s="434"/>
      <c r="BE12" s="434"/>
      <c r="BF12" s="434"/>
      <c r="BG12" s="434"/>
      <c r="BH12" s="434"/>
      <c r="BI12" s="434"/>
      <c r="BJ12" s="434"/>
      <c r="BK12" s="434"/>
      <c r="BL12" s="434"/>
      <c r="BM12" s="435"/>
      <c r="BN12" s="419">
        <v>684448</v>
      </c>
      <c r="BO12" s="420"/>
      <c r="BP12" s="420"/>
      <c r="BQ12" s="420"/>
      <c r="BR12" s="420"/>
      <c r="BS12" s="420"/>
      <c r="BT12" s="420"/>
      <c r="BU12" s="421"/>
      <c r="BV12" s="419">
        <v>704194</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28746</v>
      </c>
      <c r="S13" s="507"/>
      <c r="T13" s="507"/>
      <c r="U13" s="507"/>
      <c r="V13" s="508"/>
      <c r="W13" s="509" t="s">
        <v>131</v>
      </c>
      <c r="X13" s="405"/>
      <c r="Y13" s="405"/>
      <c r="Z13" s="405"/>
      <c r="AA13" s="405"/>
      <c r="AB13" s="406"/>
      <c r="AC13" s="372">
        <v>1492</v>
      </c>
      <c r="AD13" s="373"/>
      <c r="AE13" s="373"/>
      <c r="AF13" s="373"/>
      <c r="AG13" s="374"/>
      <c r="AH13" s="372">
        <v>1696</v>
      </c>
      <c r="AI13" s="373"/>
      <c r="AJ13" s="373"/>
      <c r="AK13" s="373"/>
      <c r="AL13" s="432"/>
      <c r="AM13" s="476" t="s">
        <v>132</v>
      </c>
      <c r="AN13" s="376"/>
      <c r="AO13" s="376"/>
      <c r="AP13" s="376"/>
      <c r="AQ13" s="376"/>
      <c r="AR13" s="376"/>
      <c r="AS13" s="376"/>
      <c r="AT13" s="377"/>
      <c r="AU13" s="477" t="s">
        <v>119</v>
      </c>
      <c r="AV13" s="478"/>
      <c r="AW13" s="478"/>
      <c r="AX13" s="478"/>
      <c r="AY13" s="433" t="s">
        <v>133</v>
      </c>
      <c r="AZ13" s="434"/>
      <c r="BA13" s="434"/>
      <c r="BB13" s="434"/>
      <c r="BC13" s="434"/>
      <c r="BD13" s="434"/>
      <c r="BE13" s="434"/>
      <c r="BF13" s="434"/>
      <c r="BG13" s="434"/>
      <c r="BH13" s="434"/>
      <c r="BI13" s="434"/>
      <c r="BJ13" s="434"/>
      <c r="BK13" s="434"/>
      <c r="BL13" s="434"/>
      <c r="BM13" s="435"/>
      <c r="BN13" s="419">
        <v>-112437</v>
      </c>
      <c r="BO13" s="420"/>
      <c r="BP13" s="420"/>
      <c r="BQ13" s="420"/>
      <c r="BR13" s="420"/>
      <c r="BS13" s="420"/>
      <c r="BT13" s="420"/>
      <c r="BU13" s="421"/>
      <c r="BV13" s="419">
        <v>-64949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13.2</v>
      </c>
      <c r="CU13" s="417"/>
      <c r="CV13" s="417"/>
      <c r="CW13" s="417"/>
      <c r="CX13" s="417"/>
      <c r="CY13" s="417"/>
      <c r="CZ13" s="417"/>
      <c r="DA13" s="418"/>
      <c r="DB13" s="416">
        <v>12.6</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29465</v>
      </c>
      <c r="S14" s="507"/>
      <c r="T14" s="507"/>
      <c r="U14" s="507"/>
      <c r="V14" s="508"/>
      <c r="W14" s="510"/>
      <c r="X14" s="408"/>
      <c r="Y14" s="408"/>
      <c r="Z14" s="408"/>
      <c r="AA14" s="408"/>
      <c r="AB14" s="409"/>
      <c r="AC14" s="499">
        <v>9.5</v>
      </c>
      <c r="AD14" s="500"/>
      <c r="AE14" s="500"/>
      <c r="AF14" s="500"/>
      <c r="AG14" s="501"/>
      <c r="AH14" s="499">
        <v>10.4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107.6</v>
      </c>
      <c r="CU14" s="517"/>
      <c r="CV14" s="517"/>
      <c r="CW14" s="517"/>
      <c r="CX14" s="517"/>
      <c r="CY14" s="517"/>
      <c r="CZ14" s="517"/>
      <c r="DA14" s="518"/>
      <c r="DB14" s="516">
        <v>114.7</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29166</v>
      </c>
      <c r="S15" s="507"/>
      <c r="T15" s="507"/>
      <c r="U15" s="507"/>
      <c r="V15" s="508"/>
      <c r="W15" s="509" t="s">
        <v>137</v>
      </c>
      <c r="X15" s="405"/>
      <c r="Y15" s="405"/>
      <c r="Z15" s="405"/>
      <c r="AA15" s="405"/>
      <c r="AB15" s="406"/>
      <c r="AC15" s="372">
        <v>5004</v>
      </c>
      <c r="AD15" s="373"/>
      <c r="AE15" s="373"/>
      <c r="AF15" s="373"/>
      <c r="AG15" s="374"/>
      <c r="AH15" s="372">
        <v>5368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3586760</v>
      </c>
      <c r="BO15" s="449"/>
      <c r="BP15" s="449"/>
      <c r="BQ15" s="449"/>
      <c r="BR15" s="449"/>
      <c r="BS15" s="449"/>
      <c r="BT15" s="449"/>
      <c r="BU15" s="450"/>
      <c r="BV15" s="448">
        <v>3506502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31.7</v>
      </c>
      <c r="AD16" s="500"/>
      <c r="AE16" s="500"/>
      <c r="AF16" s="500"/>
      <c r="AG16" s="501"/>
      <c r="AH16" s="499">
        <v>32.799999999999997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7680742</v>
      </c>
      <c r="BO16" s="420"/>
      <c r="BP16" s="420"/>
      <c r="BQ16" s="420"/>
      <c r="BR16" s="420"/>
      <c r="BS16" s="420"/>
      <c r="BT16" s="420"/>
      <c r="BU16" s="421"/>
      <c r="BV16" s="419">
        <v>7531603</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9266</v>
      </c>
      <c r="AD17" s="373"/>
      <c r="AE17" s="373"/>
      <c r="AF17" s="373"/>
      <c r="AG17" s="374"/>
      <c r="AH17" s="372">
        <v>9309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4483703</v>
      </c>
      <c r="BO17" s="420"/>
      <c r="BP17" s="420"/>
      <c r="BQ17" s="420"/>
      <c r="BR17" s="420"/>
      <c r="BS17" s="420"/>
      <c r="BT17" s="420"/>
      <c r="BU17" s="421"/>
      <c r="BV17" s="419">
        <v>4374889</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160.52000000000001</v>
      </c>
      <c r="M18" s="472"/>
      <c r="N18" s="472"/>
      <c r="O18" s="472"/>
      <c r="P18" s="472"/>
      <c r="Q18" s="472"/>
      <c r="R18" s="473"/>
      <c r="S18" s="473"/>
      <c r="T18" s="473"/>
      <c r="U18" s="473"/>
      <c r="V18" s="474"/>
      <c r="W18" s="490"/>
      <c r="X18" s="491"/>
      <c r="Y18" s="491"/>
      <c r="Z18" s="491"/>
      <c r="AA18" s="491"/>
      <c r="AB18" s="515"/>
      <c r="AC18" s="389">
        <v>58.8</v>
      </c>
      <c r="AD18" s="390"/>
      <c r="AE18" s="390"/>
      <c r="AF18" s="390"/>
      <c r="AG18" s="475"/>
      <c r="AH18" s="389">
        <v>56.9</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8325335</v>
      </c>
      <c r="BO18" s="420"/>
      <c r="BP18" s="420"/>
      <c r="BQ18" s="420"/>
      <c r="BR18" s="420"/>
      <c r="BS18" s="420"/>
      <c r="BT18" s="420"/>
      <c r="BU18" s="421"/>
      <c r="BV18" s="419">
        <v>8080020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190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13559886</v>
      </c>
      <c r="BO19" s="420"/>
      <c r="BP19" s="420"/>
      <c r="BQ19" s="420"/>
      <c r="BR19" s="420"/>
      <c r="BS19" s="420"/>
      <c r="BT19" s="420"/>
      <c r="BU19" s="421"/>
      <c r="BV19" s="419">
        <v>13642938</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10760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14426314</v>
      </c>
      <c r="BO22" s="449"/>
      <c r="BP22" s="449"/>
      <c r="BQ22" s="449"/>
      <c r="BR22" s="449"/>
      <c r="BS22" s="449"/>
      <c r="BT22" s="449"/>
      <c r="BU22" s="450"/>
      <c r="BV22" s="448">
        <v>14748847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11750317</v>
      </c>
      <c r="BO23" s="420"/>
      <c r="BP23" s="420"/>
      <c r="BQ23" s="420"/>
      <c r="BR23" s="420"/>
      <c r="BS23" s="420"/>
      <c r="BT23" s="420"/>
      <c r="BU23" s="421"/>
      <c r="BV23" s="419">
        <v>11768629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8280</v>
      </c>
      <c r="R24" s="373"/>
      <c r="S24" s="373"/>
      <c r="T24" s="373"/>
      <c r="U24" s="373"/>
      <c r="V24" s="374"/>
      <c r="W24" s="462"/>
      <c r="X24" s="399"/>
      <c r="Y24" s="400"/>
      <c r="Z24" s="375" t="s">
        <v>162</v>
      </c>
      <c r="AA24" s="376"/>
      <c r="AB24" s="376"/>
      <c r="AC24" s="376"/>
      <c r="AD24" s="376"/>
      <c r="AE24" s="376"/>
      <c r="AF24" s="376"/>
      <c r="AG24" s="377"/>
      <c r="AH24" s="372">
        <v>235</v>
      </c>
      <c r="AI24" s="373"/>
      <c r="AJ24" s="373"/>
      <c r="AK24" s="373"/>
      <c r="AL24" s="374"/>
      <c r="AM24" s="372">
        <v>762575</v>
      </c>
      <c r="AN24" s="373"/>
      <c r="AO24" s="373"/>
      <c r="AP24" s="373"/>
      <c r="AQ24" s="373"/>
      <c r="AR24" s="374"/>
      <c r="AS24" s="372">
        <v>3245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10326518</v>
      </c>
      <c r="BO24" s="420"/>
      <c r="BP24" s="420"/>
      <c r="BQ24" s="420"/>
      <c r="BR24" s="420"/>
      <c r="BS24" s="420"/>
      <c r="BT24" s="420"/>
      <c r="BU24" s="421"/>
      <c r="BV24" s="419">
        <v>10213015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6950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895803</v>
      </c>
      <c r="BO25" s="449"/>
      <c r="BP25" s="449"/>
      <c r="BQ25" s="449"/>
      <c r="BR25" s="449"/>
      <c r="BS25" s="449"/>
      <c r="BT25" s="449"/>
      <c r="BU25" s="450"/>
      <c r="BV25" s="448">
        <v>1303427</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5500</v>
      </c>
      <c r="R26" s="373"/>
      <c r="S26" s="373"/>
      <c r="T26" s="373"/>
      <c r="U26" s="373"/>
      <c r="V26" s="374"/>
      <c r="W26" s="462"/>
      <c r="X26" s="399"/>
      <c r="Y26" s="400"/>
      <c r="Z26" s="375" t="s">
        <v>168</v>
      </c>
      <c r="AA26" s="430"/>
      <c r="AB26" s="430"/>
      <c r="AC26" s="430"/>
      <c r="AD26" s="430"/>
      <c r="AE26" s="430"/>
      <c r="AF26" s="430"/>
      <c r="AG26" s="431"/>
      <c r="AH26" s="372">
        <v>18</v>
      </c>
      <c r="AI26" s="373"/>
      <c r="AJ26" s="373"/>
      <c r="AK26" s="373"/>
      <c r="AL26" s="374"/>
      <c r="AM26" s="372">
        <v>60948</v>
      </c>
      <c r="AN26" s="373"/>
      <c r="AO26" s="373"/>
      <c r="AP26" s="373"/>
      <c r="AQ26" s="373"/>
      <c r="AR26" s="374"/>
      <c r="AS26" s="372">
        <v>3386</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4550</v>
      </c>
      <c r="R27" s="373"/>
      <c r="S27" s="373"/>
      <c r="T27" s="373"/>
      <c r="U27" s="373"/>
      <c r="V27" s="374"/>
      <c r="W27" s="462"/>
      <c r="X27" s="399"/>
      <c r="Y27" s="400"/>
      <c r="Z27" s="375" t="s">
        <v>171</v>
      </c>
      <c r="AA27" s="376"/>
      <c r="AB27" s="376"/>
      <c r="AC27" s="376"/>
      <c r="AD27" s="376"/>
      <c r="AE27" s="376"/>
      <c r="AF27" s="376"/>
      <c r="AG27" s="377"/>
      <c r="AH27" s="372">
        <v>12</v>
      </c>
      <c r="AI27" s="373"/>
      <c r="AJ27" s="373"/>
      <c r="AK27" s="373"/>
      <c r="AL27" s="374"/>
      <c r="AM27" s="372">
        <v>43498</v>
      </c>
      <c r="AN27" s="373"/>
      <c r="AO27" s="373"/>
      <c r="AP27" s="373"/>
      <c r="AQ27" s="373"/>
      <c r="AR27" s="374"/>
      <c r="AS27" s="372">
        <v>3625</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391600</v>
      </c>
      <c r="BO27" s="454"/>
      <c r="BP27" s="454"/>
      <c r="BQ27" s="454"/>
      <c r="BR27" s="454"/>
      <c r="BS27" s="454"/>
      <c r="BT27" s="454"/>
      <c r="BU27" s="455"/>
      <c r="BV27" s="453">
        <v>391580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4050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857611</v>
      </c>
      <c r="BO28" s="449"/>
      <c r="BP28" s="449"/>
      <c r="BQ28" s="449"/>
      <c r="BR28" s="449"/>
      <c r="BS28" s="449"/>
      <c r="BT28" s="449"/>
      <c r="BU28" s="450"/>
      <c r="BV28" s="448">
        <v>904543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14</v>
      </c>
      <c r="M29" s="373"/>
      <c r="N29" s="373"/>
      <c r="O29" s="373"/>
      <c r="P29" s="374"/>
      <c r="Q29" s="372">
        <v>3800</v>
      </c>
      <c r="R29" s="373"/>
      <c r="S29" s="373"/>
      <c r="T29" s="373"/>
      <c r="U29" s="373"/>
      <c r="V29" s="374"/>
      <c r="W29" s="463"/>
      <c r="X29" s="464"/>
      <c r="Y29" s="465"/>
      <c r="Z29" s="375" t="s">
        <v>177</v>
      </c>
      <c r="AA29" s="376"/>
      <c r="AB29" s="376"/>
      <c r="AC29" s="376"/>
      <c r="AD29" s="376"/>
      <c r="AE29" s="376"/>
      <c r="AF29" s="376"/>
      <c r="AG29" s="377"/>
      <c r="AH29" s="372">
        <v>247</v>
      </c>
      <c r="AI29" s="373"/>
      <c r="AJ29" s="373"/>
      <c r="AK29" s="373"/>
      <c r="AL29" s="374"/>
      <c r="AM29" s="372">
        <v>806073</v>
      </c>
      <c r="AN29" s="373"/>
      <c r="AO29" s="373"/>
      <c r="AP29" s="373"/>
      <c r="AQ29" s="373"/>
      <c r="AR29" s="374"/>
      <c r="AS29" s="372">
        <v>3263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156999</v>
      </c>
      <c r="BO29" s="420"/>
      <c r="BP29" s="420"/>
      <c r="BQ29" s="420"/>
      <c r="BR29" s="420"/>
      <c r="BS29" s="420"/>
      <c r="BT29" s="420"/>
      <c r="BU29" s="421"/>
      <c r="BV29" s="419">
        <v>111181</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100</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1623352</v>
      </c>
      <c r="BO30" s="454"/>
      <c r="BP30" s="454"/>
      <c r="BQ30" s="454"/>
      <c r="BR30" s="454"/>
      <c r="BS30" s="454"/>
      <c r="BT30" s="454"/>
      <c r="BU30" s="455"/>
      <c r="BV30" s="453">
        <v>1746040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置賜広域行政事務組合</v>
      </c>
      <c r="BZ34" s="368"/>
      <c r="CA34" s="368"/>
      <c r="CB34" s="368"/>
      <c r="CC34" s="368"/>
      <c r="CD34" s="368"/>
      <c r="CE34" s="368"/>
      <c r="CF34" s="368"/>
      <c r="CG34" s="368"/>
      <c r="CH34" s="368"/>
      <c r="CI34" s="368"/>
      <c r="CJ34" s="368"/>
      <c r="CK34" s="368"/>
      <c r="CL34" s="368"/>
      <c r="CM34" s="368"/>
      <c r="CN34" s="169"/>
      <c r="CO34" s="367">
        <f>IF(CQ34="","",MAX(C34:D43,U34:V43,AM34:AN43,BE34:BF43,BW34:BX43)+1)</f>
        <v>17</v>
      </c>
      <c r="CP34" s="367"/>
      <c r="CQ34" s="368" t="str">
        <f>IF('各会計、関係団体の財政状況及び健全化判断比率'!BS7="","",'各会計、関係団体の財政状況及び健全化判断比率'!BS7)</f>
        <v>南陽市土地開発公社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〇</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育英事業特別会計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置賜広域病院企業団</v>
      </c>
      <c r="BZ35" s="368"/>
      <c r="CA35" s="368"/>
      <c r="CB35" s="368"/>
      <c r="CC35" s="368"/>
      <c r="CD35" s="368"/>
      <c r="CE35" s="368"/>
      <c r="CF35" s="368"/>
      <c r="CG35" s="368"/>
      <c r="CH35" s="368"/>
      <c r="CI35" s="368"/>
      <c r="CJ35" s="368"/>
      <c r="CK35" s="368"/>
      <c r="CL35" s="368"/>
      <c r="CM35" s="368"/>
      <c r="CN35" s="169"/>
      <c r="CO35" s="367">
        <f t="shared" ref="CO35:CO43" si="3">IF(CQ35="","",CO34+1)</f>
        <v>18</v>
      </c>
      <c r="CP35" s="367"/>
      <c r="CQ35" s="368" t="str">
        <f>IF('各会計、関係団体の財政状況及び健全化判断比率'!BS8="","",'各会計、関係団体の財政状況及び健全化判断比率'!BS8)</f>
        <v>山形鉄道</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山形県市町村職員退職手当組合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山形県後期高齢者医療広域連合(普通会計分)</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山形県後期高齢者医療広域連合(事業会計分)</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山形県消防補償等組合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山形県自治会館管理組合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15</v>
      </c>
      <c r="BX41" s="367"/>
      <c r="BY41" s="368" t="str">
        <f>IF('各会計、関係団体の財政状況及び健全化判断比率'!B75="","",'各会計、関係団体の財政状況及び健全化判断比率'!B75)</f>
        <v>山形県市町村交通災害共済組合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16</v>
      </c>
      <c r="BX42" s="367"/>
      <c r="BY42" s="368" t="str">
        <f>IF('各会計、関係団体の財政状況及び健全化判断比率'!B76="","",'各会計、関係団体の財政状況及び健全化判断比率'!B76)</f>
        <v>松川堰組合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YeUsAO+a7mVoFhTAQi1M0QK7PYqaGI2iU6Z26J3VcsNzTz5OE+WefzvMitIJIkyVFpHDV0CThQZ8y+rKyHsNpA==" saltValue="jrGOa8R94ImIf8kgolimC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533</v>
      </c>
      <c r="D34" s="1151"/>
      <c r="E34" s="1152"/>
      <c r="F34" s="32">
        <v>9.6</v>
      </c>
      <c r="G34" s="33">
        <v>13.82</v>
      </c>
      <c r="H34" s="33">
        <v>13.96</v>
      </c>
      <c r="I34" s="33">
        <v>11.85</v>
      </c>
      <c r="J34" s="34">
        <v>11.09</v>
      </c>
      <c r="K34" s="22"/>
      <c r="L34" s="22"/>
      <c r="M34" s="22"/>
      <c r="N34" s="22"/>
      <c r="O34" s="22"/>
      <c r="P34" s="22"/>
    </row>
    <row r="35" spans="1:16" ht="39" customHeight="1" x14ac:dyDescent="0.2">
      <c r="A35" s="22"/>
      <c r="B35" s="35"/>
      <c r="C35" s="1145" t="s">
        <v>534</v>
      </c>
      <c r="D35" s="1146"/>
      <c r="E35" s="1147"/>
      <c r="F35" s="36">
        <v>8.92</v>
      </c>
      <c r="G35" s="37">
        <v>9.25</v>
      </c>
      <c r="H35" s="37">
        <v>9.51</v>
      </c>
      <c r="I35" s="37">
        <v>8.4700000000000006</v>
      </c>
      <c r="J35" s="38">
        <v>8.2100000000000009</v>
      </c>
      <c r="K35" s="22"/>
      <c r="L35" s="22"/>
      <c r="M35" s="22"/>
      <c r="N35" s="22"/>
      <c r="O35" s="22"/>
      <c r="P35" s="22"/>
    </row>
    <row r="36" spans="1:16" ht="39" customHeight="1" x14ac:dyDescent="0.2">
      <c r="A36" s="22"/>
      <c r="B36" s="35"/>
      <c r="C36" s="1145" t="s">
        <v>535</v>
      </c>
      <c r="D36" s="1146"/>
      <c r="E36" s="1147"/>
      <c r="F36" s="36">
        <v>2.41</v>
      </c>
      <c r="G36" s="37">
        <v>2.08</v>
      </c>
      <c r="H36" s="37">
        <v>1.94</v>
      </c>
      <c r="I36" s="37">
        <v>2.48</v>
      </c>
      <c r="J36" s="38">
        <v>2.16</v>
      </c>
      <c r="K36" s="22"/>
      <c r="L36" s="22"/>
      <c r="M36" s="22"/>
      <c r="N36" s="22"/>
      <c r="O36" s="22"/>
      <c r="P36" s="22"/>
    </row>
    <row r="37" spans="1:16" ht="39" customHeight="1" x14ac:dyDescent="0.2">
      <c r="A37" s="22"/>
      <c r="B37" s="35"/>
      <c r="C37" s="1145" t="s">
        <v>536</v>
      </c>
      <c r="D37" s="1146"/>
      <c r="E37" s="1147"/>
      <c r="F37" s="36">
        <v>1.17</v>
      </c>
      <c r="G37" s="37">
        <v>1.06</v>
      </c>
      <c r="H37" s="37">
        <v>1.1200000000000001</v>
      </c>
      <c r="I37" s="37">
        <v>1.1100000000000001</v>
      </c>
      <c r="J37" s="38">
        <v>1.47</v>
      </c>
      <c r="K37" s="22"/>
      <c r="L37" s="22"/>
      <c r="M37" s="22"/>
      <c r="N37" s="22"/>
      <c r="O37" s="22"/>
      <c r="P37" s="22"/>
    </row>
    <row r="38" spans="1:16" ht="39" customHeight="1" x14ac:dyDescent="0.2">
      <c r="A38" s="22"/>
      <c r="B38" s="35"/>
      <c r="C38" s="1145" t="s">
        <v>537</v>
      </c>
      <c r="D38" s="1146"/>
      <c r="E38" s="1147"/>
      <c r="F38" s="36">
        <v>0.13</v>
      </c>
      <c r="G38" s="37">
        <v>0.14000000000000001</v>
      </c>
      <c r="H38" s="37">
        <v>0.13</v>
      </c>
      <c r="I38" s="37">
        <v>0.17</v>
      </c>
      <c r="J38" s="38">
        <v>0.19</v>
      </c>
      <c r="K38" s="22"/>
      <c r="L38" s="22"/>
      <c r="M38" s="22"/>
      <c r="N38" s="22"/>
      <c r="O38" s="22"/>
      <c r="P38" s="22"/>
    </row>
    <row r="39" spans="1:16" ht="39" customHeight="1" x14ac:dyDescent="0.2">
      <c r="A39" s="22"/>
      <c r="B39" s="35"/>
      <c r="C39" s="1145" t="s">
        <v>538</v>
      </c>
      <c r="D39" s="1146"/>
      <c r="E39" s="1147"/>
      <c r="F39" s="36">
        <v>0.03</v>
      </c>
      <c r="G39" s="37">
        <v>0.03</v>
      </c>
      <c r="H39" s="37">
        <v>0.05</v>
      </c>
      <c r="I39" s="37">
        <v>7.0000000000000007E-2</v>
      </c>
      <c r="J39" s="38">
        <v>0.11</v>
      </c>
      <c r="K39" s="22"/>
      <c r="L39" s="22"/>
      <c r="M39" s="22"/>
      <c r="N39" s="22"/>
      <c r="O39" s="22"/>
      <c r="P39" s="22"/>
    </row>
    <row r="40" spans="1:16" ht="39" customHeight="1" x14ac:dyDescent="0.2">
      <c r="A40" s="22"/>
      <c r="B40" s="35"/>
      <c r="C40" s="1145" t="s">
        <v>539</v>
      </c>
      <c r="D40" s="1146"/>
      <c r="E40" s="1147"/>
      <c r="F40" s="36">
        <v>0.89</v>
      </c>
      <c r="G40" s="37">
        <v>0.48</v>
      </c>
      <c r="H40" s="37">
        <v>0.08</v>
      </c>
      <c r="I40" s="37">
        <v>0.09</v>
      </c>
      <c r="J40" s="38">
        <v>0.03</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541</v>
      </c>
      <c r="D43" s="1149"/>
      <c r="E43" s="1150"/>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aLZivRd8bxOfUtaq7ISmP48f6DWoK2jTBfN+LPHNcSDSEAVDFRQLOmilvs3Rv7JQroU8zyMA6NQqHV4OcvX20w==" saltValue="JzYmo8KJ1J9IcHv6vM793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1367</v>
      </c>
      <c r="L45" s="60">
        <v>1380</v>
      </c>
      <c r="M45" s="60">
        <v>1445</v>
      </c>
      <c r="N45" s="60">
        <v>1469</v>
      </c>
      <c r="O45" s="61">
        <v>1482</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548</v>
      </c>
      <c r="L48" s="64">
        <v>536</v>
      </c>
      <c r="M48" s="64">
        <v>532</v>
      </c>
      <c r="N48" s="64">
        <v>512</v>
      </c>
      <c r="O48" s="65">
        <v>486</v>
      </c>
      <c r="P48" s="48"/>
      <c r="Q48" s="48"/>
      <c r="R48" s="48"/>
      <c r="S48" s="48"/>
      <c r="T48" s="48"/>
      <c r="U48" s="48"/>
    </row>
    <row r="49" spans="1:21" ht="30.75" customHeight="1" x14ac:dyDescent="0.2">
      <c r="A49" s="48"/>
      <c r="B49" s="1178"/>
      <c r="C49" s="1179"/>
      <c r="D49" s="62"/>
      <c r="E49" s="1155" t="s">
        <v>14</v>
      </c>
      <c r="F49" s="1155"/>
      <c r="G49" s="1155"/>
      <c r="H49" s="1155"/>
      <c r="I49" s="1155"/>
      <c r="J49" s="1156"/>
      <c r="K49" s="63">
        <v>140</v>
      </c>
      <c r="L49" s="64">
        <v>158</v>
      </c>
      <c r="M49" s="64">
        <v>168</v>
      </c>
      <c r="N49" s="64">
        <v>203</v>
      </c>
      <c r="O49" s="65">
        <v>191</v>
      </c>
      <c r="P49" s="48"/>
      <c r="Q49" s="48"/>
      <c r="R49" s="48"/>
      <c r="S49" s="48"/>
      <c r="T49" s="48"/>
      <c r="U49" s="48"/>
    </row>
    <row r="50" spans="1:21" ht="30.75" customHeight="1" x14ac:dyDescent="0.2">
      <c r="A50" s="48"/>
      <c r="B50" s="1178"/>
      <c r="C50" s="1179"/>
      <c r="D50" s="62"/>
      <c r="E50" s="1155" t="s">
        <v>15</v>
      </c>
      <c r="F50" s="1155"/>
      <c r="G50" s="1155"/>
      <c r="H50" s="1155"/>
      <c r="I50" s="1155"/>
      <c r="J50" s="1156"/>
      <c r="K50" s="63">
        <v>36</v>
      </c>
      <c r="L50" s="64">
        <v>36</v>
      </c>
      <c r="M50" s="64">
        <v>35</v>
      </c>
      <c r="N50" s="64">
        <v>35</v>
      </c>
      <c r="O50" s="65">
        <v>35</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1236</v>
      </c>
      <c r="L52" s="64">
        <v>1215</v>
      </c>
      <c r="M52" s="64">
        <v>1213</v>
      </c>
      <c r="N52" s="64">
        <v>1246</v>
      </c>
      <c r="O52" s="65">
        <v>1140</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855</v>
      </c>
      <c r="L53" s="69">
        <v>895</v>
      </c>
      <c r="M53" s="69">
        <v>967</v>
      </c>
      <c r="N53" s="69">
        <v>973</v>
      </c>
      <c r="O53" s="70">
        <v>1054</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565</v>
      </c>
      <c r="L58" s="84" t="s">
        <v>565</v>
      </c>
      <c r="M58" s="84" t="s">
        <v>565</v>
      </c>
      <c r="N58" s="84" t="s">
        <v>565</v>
      </c>
      <c r="O58" s="85" t="s">
        <v>565</v>
      </c>
    </row>
    <row r="59" spans="1:21" ht="31.5" customHeight="1" x14ac:dyDescent="0.2">
      <c r="B59" s="1163"/>
      <c r="C59" s="1164"/>
      <c r="D59" s="1170" t="s">
        <v>26</v>
      </c>
      <c r="E59" s="1171"/>
      <c r="F59" s="1171"/>
      <c r="G59" s="1171"/>
      <c r="H59" s="1171"/>
      <c r="I59" s="1171"/>
      <c r="J59" s="1172"/>
      <c r="K59" s="86" t="s">
        <v>565</v>
      </c>
      <c r="L59" s="87" t="s">
        <v>565</v>
      </c>
      <c r="M59" s="87" t="s">
        <v>565</v>
      </c>
      <c r="N59" s="87" t="s">
        <v>565</v>
      </c>
      <c r="O59" s="88" t="s">
        <v>565</v>
      </c>
    </row>
    <row r="60" spans="1:21" ht="31.5" customHeight="1" thickBot="1" x14ac:dyDescent="0.25">
      <c r="B60" s="1165"/>
      <c r="C60" s="1166"/>
      <c r="D60" s="1173" t="s">
        <v>27</v>
      </c>
      <c r="E60" s="1174"/>
      <c r="F60" s="1174"/>
      <c r="G60" s="1174"/>
      <c r="H60" s="1174"/>
      <c r="I60" s="1174"/>
      <c r="J60" s="1175"/>
      <c r="K60" s="89" t="s">
        <v>565</v>
      </c>
      <c r="L60" s="90" t="s">
        <v>565</v>
      </c>
      <c r="M60" s="90" t="s">
        <v>565</v>
      </c>
      <c r="N60" s="90" t="s">
        <v>565</v>
      </c>
      <c r="O60" s="91" t="s">
        <v>565</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UuqMWm4DZpNCI+98DxT2Q0vIM1xYrA4Nw59B6FjGfKNfc9kBXXx1wbDezq4ffwZcOQGUCVWnAnwuzRSEGiOsQ==" saltValue="EfEeJTGCuOGscd8cczLRW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43">
        <v>15090</v>
      </c>
      <c r="J41" s="344">
        <v>15465</v>
      </c>
      <c r="K41" s="344">
        <v>14955</v>
      </c>
      <c r="L41" s="344">
        <v>14749</v>
      </c>
      <c r="M41" s="345">
        <v>14426</v>
      </c>
    </row>
    <row r="42" spans="2:13" ht="27.75" customHeight="1" x14ac:dyDescent="0.2">
      <c r="B42" s="1186"/>
      <c r="C42" s="1187"/>
      <c r="D42" s="106"/>
      <c r="E42" s="1190" t="s">
        <v>32</v>
      </c>
      <c r="F42" s="1190"/>
      <c r="G42" s="1190"/>
      <c r="H42" s="1191"/>
      <c r="I42" s="346">
        <v>478</v>
      </c>
      <c r="J42" s="347">
        <v>447</v>
      </c>
      <c r="K42" s="347">
        <v>416</v>
      </c>
      <c r="L42" s="347">
        <v>385</v>
      </c>
      <c r="M42" s="348">
        <v>354</v>
      </c>
    </row>
    <row r="43" spans="2:13" ht="27.75" customHeight="1" x14ac:dyDescent="0.2">
      <c r="B43" s="1186"/>
      <c r="C43" s="1187"/>
      <c r="D43" s="106"/>
      <c r="E43" s="1190" t="s">
        <v>33</v>
      </c>
      <c r="F43" s="1190"/>
      <c r="G43" s="1190"/>
      <c r="H43" s="1191"/>
      <c r="I43" s="346">
        <v>5699</v>
      </c>
      <c r="J43" s="347">
        <v>5341</v>
      </c>
      <c r="K43" s="347">
        <v>5127</v>
      </c>
      <c r="L43" s="347">
        <v>5320</v>
      </c>
      <c r="M43" s="348">
        <v>4609</v>
      </c>
    </row>
    <row r="44" spans="2:13" ht="27.75" customHeight="1" x14ac:dyDescent="0.2">
      <c r="B44" s="1186"/>
      <c r="C44" s="1187"/>
      <c r="D44" s="106"/>
      <c r="E44" s="1190" t="s">
        <v>34</v>
      </c>
      <c r="F44" s="1190"/>
      <c r="G44" s="1190"/>
      <c r="H44" s="1191"/>
      <c r="I44" s="346">
        <v>3058</v>
      </c>
      <c r="J44" s="347">
        <v>3087</v>
      </c>
      <c r="K44" s="347">
        <v>2987</v>
      </c>
      <c r="L44" s="347">
        <v>2895</v>
      </c>
      <c r="M44" s="348">
        <v>2749</v>
      </c>
    </row>
    <row r="45" spans="2:13" ht="27.75" customHeight="1" x14ac:dyDescent="0.2">
      <c r="B45" s="1186"/>
      <c r="C45" s="1187"/>
      <c r="D45" s="106"/>
      <c r="E45" s="1190" t="s">
        <v>35</v>
      </c>
      <c r="F45" s="1190"/>
      <c r="G45" s="1190"/>
      <c r="H45" s="1191"/>
      <c r="I45" s="346">
        <v>2201</v>
      </c>
      <c r="J45" s="347">
        <v>2159</v>
      </c>
      <c r="K45" s="347">
        <v>2112</v>
      </c>
      <c r="L45" s="347">
        <v>2059</v>
      </c>
      <c r="M45" s="348">
        <v>2066</v>
      </c>
    </row>
    <row r="46" spans="2:13" ht="27.75" customHeight="1" x14ac:dyDescent="0.2">
      <c r="B46" s="1186"/>
      <c r="C46" s="1187"/>
      <c r="D46" s="107"/>
      <c r="E46" s="1190" t="s">
        <v>36</v>
      </c>
      <c r="F46" s="1190"/>
      <c r="G46" s="1190"/>
      <c r="H46" s="1191"/>
      <c r="I46" s="346" t="s">
        <v>487</v>
      </c>
      <c r="J46" s="347" t="s">
        <v>487</v>
      </c>
      <c r="K46" s="347" t="s">
        <v>487</v>
      </c>
      <c r="L46" s="347" t="s">
        <v>487</v>
      </c>
      <c r="M46" s="348" t="s">
        <v>487</v>
      </c>
    </row>
    <row r="47" spans="2:13" ht="27.75" customHeight="1" x14ac:dyDescent="0.2">
      <c r="B47" s="1186"/>
      <c r="C47" s="1187"/>
      <c r="D47" s="108"/>
      <c r="E47" s="1200" t="s">
        <v>37</v>
      </c>
      <c r="F47" s="1201"/>
      <c r="G47" s="1201"/>
      <c r="H47" s="1202"/>
      <c r="I47" s="346" t="s">
        <v>487</v>
      </c>
      <c r="J47" s="347" t="s">
        <v>487</v>
      </c>
      <c r="K47" s="347" t="s">
        <v>487</v>
      </c>
      <c r="L47" s="347" t="s">
        <v>487</v>
      </c>
      <c r="M47" s="348" t="s">
        <v>487</v>
      </c>
    </row>
    <row r="48" spans="2:13" ht="27.75" customHeight="1" x14ac:dyDescent="0.2">
      <c r="B48" s="1186"/>
      <c r="C48" s="1187"/>
      <c r="D48" s="106"/>
      <c r="E48" s="1190" t="s">
        <v>38</v>
      </c>
      <c r="F48" s="1190"/>
      <c r="G48" s="1190"/>
      <c r="H48" s="1191"/>
      <c r="I48" s="346" t="s">
        <v>487</v>
      </c>
      <c r="J48" s="347" t="s">
        <v>487</v>
      </c>
      <c r="K48" s="347" t="s">
        <v>487</v>
      </c>
      <c r="L48" s="347" t="s">
        <v>487</v>
      </c>
      <c r="M48" s="348" t="s">
        <v>487</v>
      </c>
    </row>
    <row r="49" spans="2:13" ht="27.75" customHeight="1" x14ac:dyDescent="0.2">
      <c r="B49" s="1188"/>
      <c r="C49" s="1189"/>
      <c r="D49" s="106"/>
      <c r="E49" s="1190" t="s">
        <v>39</v>
      </c>
      <c r="F49" s="1190"/>
      <c r="G49" s="1190"/>
      <c r="H49" s="1191"/>
      <c r="I49" s="346" t="s">
        <v>487</v>
      </c>
      <c r="J49" s="347" t="s">
        <v>487</v>
      </c>
      <c r="K49" s="347" t="s">
        <v>487</v>
      </c>
      <c r="L49" s="347" t="s">
        <v>487</v>
      </c>
      <c r="M49" s="348" t="s">
        <v>487</v>
      </c>
    </row>
    <row r="50" spans="2:13" ht="27.75" customHeight="1" x14ac:dyDescent="0.2">
      <c r="B50" s="1184" t="s">
        <v>40</v>
      </c>
      <c r="C50" s="1185"/>
      <c r="D50" s="109"/>
      <c r="E50" s="1190" t="s">
        <v>41</v>
      </c>
      <c r="F50" s="1190"/>
      <c r="G50" s="1190"/>
      <c r="H50" s="1191"/>
      <c r="I50" s="346">
        <v>2868</v>
      </c>
      <c r="J50" s="347">
        <v>3157</v>
      </c>
      <c r="K50" s="347">
        <v>3386</v>
      </c>
      <c r="L50" s="347">
        <v>3744</v>
      </c>
      <c r="M50" s="348">
        <v>3660</v>
      </c>
    </row>
    <row r="51" spans="2:13" ht="27.75" customHeight="1" x14ac:dyDescent="0.2">
      <c r="B51" s="1186"/>
      <c r="C51" s="1187"/>
      <c r="D51" s="106"/>
      <c r="E51" s="1190" t="s">
        <v>42</v>
      </c>
      <c r="F51" s="1190"/>
      <c r="G51" s="1190"/>
      <c r="H51" s="1191"/>
      <c r="I51" s="346">
        <v>1726</v>
      </c>
      <c r="J51" s="347">
        <v>1750</v>
      </c>
      <c r="K51" s="347">
        <v>1704</v>
      </c>
      <c r="L51" s="347">
        <v>1830</v>
      </c>
      <c r="M51" s="348">
        <v>1676</v>
      </c>
    </row>
    <row r="52" spans="2:13" ht="27.75" customHeight="1" x14ac:dyDescent="0.2">
      <c r="B52" s="1188"/>
      <c r="C52" s="1189"/>
      <c r="D52" s="106"/>
      <c r="E52" s="1190" t="s">
        <v>43</v>
      </c>
      <c r="F52" s="1190"/>
      <c r="G52" s="1190"/>
      <c r="H52" s="1191"/>
      <c r="I52" s="346">
        <v>12391</v>
      </c>
      <c r="J52" s="347">
        <v>12027</v>
      </c>
      <c r="K52" s="347">
        <v>11497</v>
      </c>
      <c r="L52" s="347">
        <v>11151</v>
      </c>
      <c r="M52" s="348">
        <v>10652</v>
      </c>
    </row>
    <row r="53" spans="2:13" ht="27.75" customHeight="1" thickBot="1" x14ac:dyDescent="0.25">
      <c r="B53" s="1192" t="s">
        <v>19</v>
      </c>
      <c r="C53" s="1193"/>
      <c r="D53" s="110"/>
      <c r="E53" s="1194" t="s">
        <v>44</v>
      </c>
      <c r="F53" s="1194"/>
      <c r="G53" s="1194"/>
      <c r="H53" s="1195"/>
      <c r="I53" s="349">
        <v>9539</v>
      </c>
      <c r="J53" s="350">
        <v>9565</v>
      </c>
      <c r="K53" s="350">
        <v>9010</v>
      </c>
      <c r="L53" s="350">
        <v>8684</v>
      </c>
      <c r="M53" s="351">
        <v>8216</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SM3ZYFzb1bUWyZrT/92Pg6Z3B+1XkQNSwTpJ+b+16YTZ2qL3IE+Zy7UX36KmD4AKSR8jwU7RoGD2McIbEDNUTw==" saltValue="4A0Bf7lXj54ZmUBs/xaic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824</v>
      </c>
      <c r="G55" s="352">
        <v>905</v>
      </c>
      <c r="H55" s="353">
        <v>858</v>
      </c>
    </row>
    <row r="56" spans="2:8" ht="52.5" customHeight="1" x14ac:dyDescent="0.2">
      <c r="B56" s="122"/>
      <c r="C56" s="1213" t="s">
        <v>47</v>
      </c>
      <c r="D56" s="1213"/>
      <c r="E56" s="1214"/>
      <c r="F56" s="354">
        <v>111</v>
      </c>
      <c r="G56" s="354">
        <v>111</v>
      </c>
      <c r="H56" s="355">
        <v>157</v>
      </c>
    </row>
    <row r="57" spans="2:8" ht="53.25" customHeight="1" x14ac:dyDescent="0.2">
      <c r="B57" s="122"/>
      <c r="C57" s="1215" t="s">
        <v>48</v>
      </c>
      <c r="D57" s="1215"/>
      <c r="E57" s="1216"/>
      <c r="F57" s="356">
        <v>1590</v>
      </c>
      <c r="G57" s="356">
        <v>1746</v>
      </c>
      <c r="H57" s="357">
        <v>1623</v>
      </c>
    </row>
    <row r="58" spans="2:8" ht="45.75" customHeight="1" x14ac:dyDescent="0.2">
      <c r="B58" s="123"/>
      <c r="C58" s="1203" t="s">
        <v>559</v>
      </c>
      <c r="D58" s="1204"/>
      <c r="E58" s="1205"/>
      <c r="F58" s="358">
        <v>851</v>
      </c>
      <c r="G58" s="358">
        <v>884</v>
      </c>
      <c r="H58" s="359">
        <v>993</v>
      </c>
    </row>
    <row r="59" spans="2:8" ht="45.75" customHeight="1" x14ac:dyDescent="0.2">
      <c r="B59" s="123"/>
      <c r="C59" s="1203" t="s">
        <v>560</v>
      </c>
      <c r="D59" s="1204"/>
      <c r="E59" s="1205"/>
      <c r="F59" s="358">
        <v>315</v>
      </c>
      <c r="G59" s="358">
        <v>495</v>
      </c>
      <c r="H59" s="359">
        <v>296</v>
      </c>
    </row>
    <row r="60" spans="2:8" ht="45.75" customHeight="1" x14ac:dyDescent="0.2">
      <c r="B60" s="123"/>
      <c r="C60" s="1203" t="s">
        <v>561</v>
      </c>
      <c r="D60" s="1204"/>
      <c r="E60" s="1205"/>
      <c r="F60" s="358">
        <v>60</v>
      </c>
      <c r="G60" s="358">
        <v>60</v>
      </c>
      <c r="H60" s="359">
        <v>60</v>
      </c>
    </row>
    <row r="61" spans="2:8" ht="45.75" customHeight="1" x14ac:dyDescent="0.2">
      <c r="B61" s="123"/>
      <c r="C61" s="1203" t="s">
        <v>562</v>
      </c>
      <c r="D61" s="1204"/>
      <c r="E61" s="1205"/>
      <c r="F61" s="358">
        <v>50</v>
      </c>
      <c r="G61" s="358">
        <v>50</v>
      </c>
      <c r="H61" s="359">
        <v>50</v>
      </c>
    </row>
    <row r="62" spans="2:8" ht="45.75" customHeight="1" thickBot="1" x14ac:dyDescent="0.25">
      <c r="B62" s="124"/>
      <c r="C62" s="1206" t="s">
        <v>563</v>
      </c>
      <c r="D62" s="1207"/>
      <c r="E62" s="1208"/>
      <c r="F62" s="360">
        <v>49</v>
      </c>
      <c r="G62" s="360">
        <v>49</v>
      </c>
      <c r="H62" s="361">
        <v>49</v>
      </c>
    </row>
    <row r="63" spans="2:8" ht="52.5" customHeight="1" thickBot="1" x14ac:dyDescent="0.25">
      <c r="B63" s="125"/>
      <c r="C63" s="1209" t="s">
        <v>49</v>
      </c>
      <c r="D63" s="1209"/>
      <c r="E63" s="1210"/>
      <c r="F63" s="362">
        <v>2525</v>
      </c>
      <c r="G63" s="362">
        <v>2762</v>
      </c>
      <c r="H63" s="363">
        <v>2638</v>
      </c>
    </row>
    <row r="64" spans="2:8" ht="13.2" x14ac:dyDescent="0.2"/>
  </sheetData>
  <sheetProtection algorithmName="SHA-512" hashValue="fXU9mXifJbT3cZDsjs3MPxmJZnwJ+wfpwFFaMGr0Iso1579aiKN9WE01oZ4KRVE7aU8yLqF0jC0GG2CFlLUf/Q==" saltValue="yJ0hKyZ4gX9MB8kPyYfG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36389</v>
      </c>
      <c r="E3" s="144"/>
      <c r="F3" s="145">
        <v>92632</v>
      </c>
      <c r="G3" s="146"/>
      <c r="H3" s="147"/>
    </row>
    <row r="4" spans="1:8" x14ac:dyDescent="0.2">
      <c r="A4" s="148"/>
      <c r="B4" s="149"/>
      <c r="C4" s="150"/>
      <c r="D4" s="151">
        <v>20466</v>
      </c>
      <c r="E4" s="152"/>
      <c r="F4" s="153">
        <v>47978</v>
      </c>
      <c r="G4" s="154"/>
      <c r="H4" s="155"/>
    </row>
    <row r="5" spans="1:8" x14ac:dyDescent="0.2">
      <c r="A5" s="136" t="s">
        <v>519</v>
      </c>
      <c r="B5" s="141"/>
      <c r="C5" s="142"/>
      <c r="D5" s="143">
        <v>64662</v>
      </c>
      <c r="E5" s="144"/>
      <c r="F5" s="145">
        <v>96469</v>
      </c>
      <c r="G5" s="146"/>
      <c r="H5" s="147"/>
    </row>
    <row r="6" spans="1:8" x14ac:dyDescent="0.2">
      <c r="A6" s="148"/>
      <c r="B6" s="149"/>
      <c r="C6" s="150"/>
      <c r="D6" s="151">
        <v>17730</v>
      </c>
      <c r="E6" s="152"/>
      <c r="F6" s="153">
        <v>49775</v>
      </c>
      <c r="G6" s="154"/>
      <c r="H6" s="155"/>
    </row>
    <row r="7" spans="1:8" x14ac:dyDescent="0.2">
      <c r="A7" s="136" t="s">
        <v>520</v>
      </c>
      <c r="B7" s="141"/>
      <c r="C7" s="142"/>
      <c r="D7" s="143">
        <v>41998</v>
      </c>
      <c r="E7" s="144"/>
      <c r="F7" s="145">
        <v>85743</v>
      </c>
      <c r="G7" s="146"/>
      <c r="H7" s="147"/>
    </row>
    <row r="8" spans="1:8" x14ac:dyDescent="0.2">
      <c r="A8" s="148"/>
      <c r="B8" s="149"/>
      <c r="C8" s="150"/>
      <c r="D8" s="151">
        <v>26108</v>
      </c>
      <c r="E8" s="152"/>
      <c r="F8" s="153">
        <v>45231</v>
      </c>
      <c r="G8" s="154"/>
      <c r="H8" s="155"/>
    </row>
    <row r="9" spans="1:8" x14ac:dyDescent="0.2">
      <c r="A9" s="136" t="s">
        <v>521</v>
      </c>
      <c r="B9" s="141"/>
      <c r="C9" s="142"/>
      <c r="D9" s="143">
        <v>68295</v>
      </c>
      <c r="E9" s="144"/>
      <c r="F9" s="145">
        <v>92509</v>
      </c>
      <c r="G9" s="146"/>
      <c r="H9" s="147"/>
    </row>
    <row r="10" spans="1:8" x14ac:dyDescent="0.2">
      <c r="A10" s="148"/>
      <c r="B10" s="149"/>
      <c r="C10" s="150"/>
      <c r="D10" s="151">
        <v>39352</v>
      </c>
      <c r="E10" s="152"/>
      <c r="F10" s="153">
        <v>52274</v>
      </c>
      <c r="G10" s="154"/>
      <c r="H10" s="155"/>
    </row>
    <row r="11" spans="1:8" x14ac:dyDescent="0.2">
      <c r="A11" s="136" t="s">
        <v>522</v>
      </c>
      <c r="B11" s="141"/>
      <c r="C11" s="142"/>
      <c r="D11" s="143">
        <v>66220</v>
      </c>
      <c r="E11" s="144"/>
      <c r="F11" s="145">
        <v>98544</v>
      </c>
      <c r="G11" s="146"/>
      <c r="H11" s="147"/>
    </row>
    <row r="12" spans="1:8" x14ac:dyDescent="0.2">
      <c r="A12" s="148"/>
      <c r="B12" s="149"/>
      <c r="C12" s="156"/>
      <c r="D12" s="151">
        <v>28038</v>
      </c>
      <c r="E12" s="152"/>
      <c r="F12" s="153">
        <v>55816</v>
      </c>
      <c r="G12" s="154"/>
      <c r="H12" s="155"/>
    </row>
    <row r="13" spans="1:8" x14ac:dyDescent="0.2">
      <c r="A13" s="136"/>
      <c r="B13" s="141"/>
      <c r="C13" s="157"/>
      <c r="D13" s="158">
        <v>55513</v>
      </c>
      <c r="E13" s="159"/>
      <c r="F13" s="160">
        <v>93179</v>
      </c>
      <c r="G13" s="161"/>
      <c r="H13" s="147"/>
    </row>
    <row r="14" spans="1:8" x14ac:dyDescent="0.2">
      <c r="A14" s="148"/>
      <c r="B14" s="149"/>
      <c r="C14" s="150"/>
      <c r="D14" s="151">
        <v>26339</v>
      </c>
      <c r="E14" s="152"/>
      <c r="F14" s="153">
        <v>50215</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9.64</v>
      </c>
      <c r="C19" s="162">
        <f>ROUND(VALUE(SUBSTITUTE(実質収支比率等に係る経年分析!G$48,"▲","-")),2)</f>
        <v>13.86</v>
      </c>
      <c r="D19" s="162">
        <f>ROUND(VALUE(SUBSTITUTE(実質収支比率等に係る経年分析!H$48,"▲","-")),2)</f>
        <v>14.02</v>
      </c>
      <c r="E19" s="162">
        <f>ROUND(VALUE(SUBSTITUTE(実質収支比率等に係る経年分析!I$48,"▲","-")),2)</f>
        <v>11.93</v>
      </c>
      <c r="F19" s="162">
        <f>ROUND(VALUE(SUBSTITUTE(実質収支比率等に係る経年分析!J$48,"▲","-")),2)</f>
        <v>11.2</v>
      </c>
    </row>
    <row r="20" spans="1:11" x14ac:dyDescent="0.2">
      <c r="A20" s="162" t="s">
        <v>53</v>
      </c>
      <c r="B20" s="162">
        <f>ROUND(VALUE(SUBSTITUTE(実質収支比率等に係る経年分析!F$47,"▲","-")),2)</f>
        <v>7.98</v>
      </c>
      <c r="C20" s="162">
        <f>ROUND(VALUE(SUBSTITUTE(実質収支比率等に係る経年分析!G$47,"▲","-")),2)</f>
        <v>8.2100000000000009</v>
      </c>
      <c r="D20" s="162">
        <f>ROUND(VALUE(SUBSTITUTE(実質収支比率等に係る経年分析!H$47,"▲","-")),2)</f>
        <v>9.83</v>
      </c>
      <c r="E20" s="162">
        <f>ROUND(VALUE(SUBSTITUTE(実質収支比率等に係る経年分析!I$47,"▲","-")),2)</f>
        <v>10.49</v>
      </c>
      <c r="F20" s="162">
        <f>ROUND(VALUE(SUBSTITUTE(実質収支比率等に係る経年分析!J$47,"▲","-")),2)</f>
        <v>9.9700000000000006</v>
      </c>
    </row>
    <row r="21" spans="1:11" x14ac:dyDescent="0.2">
      <c r="A21" s="162" t="s">
        <v>54</v>
      </c>
      <c r="B21" s="162">
        <f>IF(ISNUMBER(VALUE(SUBSTITUTE(実質収支比率等に係る経年分析!F$49,"▲","-"))),ROUND(VALUE(SUBSTITUTE(実質収支比率等に係る経年分析!F$49,"▲","-")),2),NA())</f>
        <v>-3.12</v>
      </c>
      <c r="C21" s="162">
        <f>IF(ISNUMBER(VALUE(SUBSTITUTE(実質収支比率等に係る経年分析!G$49,"▲","-"))),ROUND(VALUE(SUBSTITUTE(実質収支比率等に係る経年分析!G$49,"▲","-")),2),NA())</f>
        <v>4.96</v>
      </c>
      <c r="D21" s="162">
        <f>IF(ISNUMBER(VALUE(SUBSTITUTE(実質収支比率等に係る経年分析!H$49,"▲","-"))),ROUND(VALUE(SUBSTITUTE(実質収支比率等に係る経年分析!H$49,"▲","-")),2),NA())</f>
        <v>1.32</v>
      </c>
      <c r="E21" s="162">
        <f>IF(ISNUMBER(VALUE(SUBSTITUTE(実質収支比率等に係る経年分析!I$49,"▲","-"))),ROUND(VALUE(SUBSTITUTE(実質収支比率等に係る経年分析!I$49,"▲","-")),2),NA())</f>
        <v>-0.75</v>
      </c>
      <c r="F21" s="162">
        <f>IF(ISNUMBER(VALUE(SUBSTITUTE(実質収支比率等に係る経年分析!J$49,"▲","-"))),ROUND(VALUE(SUBSTITUTE(実質収支比率等に係る経年分析!J$49,"▲","-")),2),NA())</f>
        <v>-1.31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国民健康保険特別会計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0.89</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0.48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0.08</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0.09</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0.03</v>
      </c>
    </row>
    <row r="31" spans="1:11" x14ac:dyDescent="0.2">
      <c r="A31" s="163" t="str">
        <f>IF(連結実質赤字比率に係る赤字・黒字の構成分析!C$39="",NA(),連結実質赤字比率に係る赤字・黒字の構成分析!C$39)</f>
        <v>育英事業特別会計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7.0000000000000007E-2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0.11</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0.14000000000000001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0.19</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1.17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1.06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1.1200000000000001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1.1100000000000001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1.47</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2.41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2.08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1.94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2.48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2.16</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8.92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9.25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9.51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8.4700000000000006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8.2100000000000009</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13.82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13.96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11.85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11.09</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1236</v>
      </c>
      <c r="E42" s="164"/>
      <c r="F42" s="164"/>
      <c r="G42" s="164">
        <f>'実質公債費比率（分子）の構造'!L$52</f>
        <v>1215</v>
      </c>
      <c r="H42" s="164"/>
      <c r="I42" s="164"/>
      <c r="J42" s="164">
        <f>'実質公債費比率（分子）の構造'!M$52</f>
        <v>1213</v>
      </c>
      <c r="K42" s="164"/>
      <c r="L42" s="164"/>
      <c r="M42" s="164">
        <f>'実質公債費比率（分子）の構造'!N$52</f>
        <v>1246</v>
      </c>
      <c r="N42" s="164"/>
      <c r="O42" s="164"/>
      <c r="P42" s="164">
        <f>'実質公債費比率（分子）の構造'!O$52</f>
        <v>1140</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36</v>
      </c>
      <c r="C44" s="164"/>
      <c r="D44" s="164"/>
      <c r="E44" s="164">
        <f>'実質公債費比率（分子）の構造'!L$50</f>
        <v>36</v>
      </c>
      <c r="F44" s="164"/>
      <c r="G44" s="164"/>
      <c r="H44" s="164">
        <f>'実質公債費比率（分子）の構造'!M$50</f>
        <v>35</v>
      </c>
      <c r="I44" s="164"/>
      <c r="J44" s="164"/>
      <c r="K44" s="164">
        <f>'実質公債費比率（分子）の構造'!N$50</f>
        <v>35</v>
      </c>
      <c r="L44" s="164"/>
      <c r="M44" s="164"/>
      <c r="N44" s="164">
        <f>'実質公債費比率（分子）の構造'!O$50</f>
        <v>35</v>
      </c>
      <c r="O44" s="164"/>
      <c r="P44" s="164"/>
    </row>
    <row r="45" spans="1:16" x14ac:dyDescent="0.2">
      <c r="A45" s="164" t="s">
        <v>63</v>
      </c>
      <c r="B45" s="164">
        <f>'実質公債費比率（分子）の構造'!K$49</f>
        <v>140</v>
      </c>
      <c r="C45" s="164"/>
      <c r="D45" s="164"/>
      <c r="E45" s="164">
        <f>'実質公債費比率（分子）の構造'!L$49</f>
        <v>158</v>
      </c>
      <c r="F45" s="164"/>
      <c r="G45" s="164"/>
      <c r="H45" s="164">
        <f>'実質公債費比率（分子）の構造'!M$49</f>
        <v>168</v>
      </c>
      <c r="I45" s="164"/>
      <c r="J45" s="164"/>
      <c r="K45" s="164">
        <f>'実質公債費比率（分子）の構造'!N$49</f>
        <v>203</v>
      </c>
      <c r="L45" s="164"/>
      <c r="M45" s="164"/>
      <c r="N45" s="164">
        <f>'実質公債費比率（分子）の構造'!O$49</f>
        <v>191</v>
      </c>
      <c r="O45" s="164"/>
      <c r="P45" s="164"/>
    </row>
    <row r="46" spans="1:16" x14ac:dyDescent="0.2">
      <c r="A46" s="164" t="s">
        <v>64</v>
      </c>
      <c r="B46" s="164">
        <f>'実質公債費比率（分子）の構造'!K$48</f>
        <v>548</v>
      </c>
      <c r="C46" s="164"/>
      <c r="D46" s="164"/>
      <c r="E46" s="164">
        <f>'実質公債費比率（分子）の構造'!L$48</f>
        <v>536</v>
      </c>
      <c r="F46" s="164"/>
      <c r="G46" s="164"/>
      <c r="H46" s="164">
        <f>'実質公債費比率（分子）の構造'!M$48</f>
        <v>532</v>
      </c>
      <c r="I46" s="164"/>
      <c r="J46" s="164"/>
      <c r="K46" s="164">
        <f>'実質公債費比率（分子）の構造'!N$48</f>
        <v>512</v>
      </c>
      <c r="L46" s="164"/>
      <c r="M46" s="164"/>
      <c r="N46" s="164">
        <f>'実質公債費比率（分子）の構造'!O$48</f>
        <v>486</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1367</v>
      </c>
      <c r="C49" s="164"/>
      <c r="D49" s="164"/>
      <c r="E49" s="164">
        <f>'実質公債費比率（分子）の構造'!L$45</f>
        <v>1380</v>
      </c>
      <c r="F49" s="164"/>
      <c r="G49" s="164"/>
      <c r="H49" s="164">
        <f>'実質公債費比率（分子）の構造'!M$45</f>
        <v>1445</v>
      </c>
      <c r="I49" s="164"/>
      <c r="J49" s="164"/>
      <c r="K49" s="164">
        <f>'実質公債費比率（分子）の構造'!N$45</f>
        <v>1469</v>
      </c>
      <c r="L49" s="164"/>
      <c r="M49" s="164"/>
      <c r="N49" s="164">
        <f>'実質公債費比率（分子）の構造'!O$45</f>
        <v>1482</v>
      </c>
      <c r="O49" s="164"/>
      <c r="P49" s="164"/>
    </row>
    <row r="50" spans="1:16" x14ac:dyDescent="0.2">
      <c r="A50" s="164" t="s">
        <v>67</v>
      </c>
      <c r="B50" s="164" t="e">
        <f>NA()</f>
        <v>#N/A</v>
      </c>
      <c r="C50" s="164">
        <f>IF(ISNUMBER('実質公債費比率（分子）の構造'!K$53),'実質公債費比率（分子）の構造'!K$53,NA())</f>
        <v>855</v>
      </c>
      <c r="D50" s="164" t="e">
        <f>NA()</f>
        <v>#N/A</v>
      </c>
      <c r="E50" s="164" t="e">
        <f>NA()</f>
        <v>#N/A</v>
      </c>
      <c r="F50" s="164">
        <f>IF(ISNUMBER('実質公債費比率（分子）の構造'!L$53),'実質公債費比率（分子）の構造'!L$53,NA())</f>
        <v>895</v>
      </c>
      <c r="G50" s="164" t="e">
        <f>NA()</f>
        <v>#N/A</v>
      </c>
      <c r="H50" s="164" t="e">
        <f>NA()</f>
        <v>#N/A</v>
      </c>
      <c r="I50" s="164">
        <f>IF(ISNUMBER('実質公債費比率（分子）の構造'!M$53),'実質公債費比率（分子）の構造'!M$53,NA())</f>
        <v>967</v>
      </c>
      <c r="J50" s="164" t="e">
        <f>NA()</f>
        <v>#N/A</v>
      </c>
      <c r="K50" s="164" t="e">
        <f>NA()</f>
        <v>#N/A</v>
      </c>
      <c r="L50" s="164">
        <f>IF(ISNUMBER('実質公債費比率（分子）の構造'!N$53),'実質公債費比率（分子）の構造'!N$53,NA())</f>
        <v>973</v>
      </c>
      <c r="M50" s="164" t="e">
        <f>NA()</f>
        <v>#N/A</v>
      </c>
      <c r="N50" s="164" t="e">
        <f>NA()</f>
        <v>#N/A</v>
      </c>
      <c r="O50" s="164">
        <f>IF(ISNUMBER('実質公債費比率（分子）の構造'!O$53),'実質公債費比率（分子）の構造'!O$53,NA())</f>
        <v>1054</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12391</v>
      </c>
      <c r="E56" s="163"/>
      <c r="F56" s="163"/>
      <c r="G56" s="163">
        <f>'将来負担比率（分子）の構造'!J$52</f>
        <v>12027</v>
      </c>
      <c r="H56" s="163"/>
      <c r="I56" s="163"/>
      <c r="J56" s="163">
        <f>'将来負担比率（分子）の構造'!K$52</f>
        <v>11497</v>
      </c>
      <c r="K56" s="163"/>
      <c r="L56" s="163"/>
      <c r="M56" s="163">
        <f>'将来負担比率（分子）の構造'!L$52</f>
        <v>11151</v>
      </c>
      <c r="N56" s="163"/>
      <c r="O56" s="163"/>
      <c r="P56" s="163">
        <f>'将来負担比率（分子）の構造'!M$52</f>
        <v>10652</v>
      </c>
    </row>
    <row r="57" spans="1:16" x14ac:dyDescent="0.2">
      <c r="A57" s="163" t="s">
        <v>42</v>
      </c>
      <c r="B57" s="163"/>
      <c r="C57" s="163"/>
      <c r="D57" s="163">
        <f>'将来負担比率（分子）の構造'!I$51</f>
        <v>1726</v>
      </c>
      <c r="E57" s="163"/>
      <c r="F57" s="163"/>
      <c r="G57" s="163">
        <f>'将来負担比率（分子）の構造'!J$51</f>
        <v>1750</v>
      </c>
      <c r="H57" s="163"/>
      <c r="I57" s="163"/>
      <c r="J57" s="163">
        <f>'将来負担比率（分子）の構造'!K$51</f>
        <v>1704</v>
      </c>
      <c r="K57" s="163"/>
      <c r="L57" s="163"/>
      <c r="M57" s="163">
        <f>'将来負担比率（分子）の構造'!L$51</f>
        <v>1830</v>
      </c>
      <c r="N57" s="163"/>
      <c r="O57" s="163"/>
      <c r="P57" s="163">
        <f>'将来負担比率（分子）の構造'!M$51</f>
        <v>1676</v>
      </c>
    </row>
    <row r="58" spans="1:16" x14ac:dyDescent="0.2">
      <c r="A58" s="163" t="s">
        <v>41</v>
      </c>
      <c r="B58" s="163"/>
      <c r="C58" s="163"/>
      <c r="D58" s="163">
        <f>'将来負担比率（分子）の構造'!I$50</f>
        <v>2868</v>
      </c>
      <c r="E58" s="163"/>
      <c r="F58" s="163"/>
      <c r="G58" s="163">
        <f>'将来負担比率（分子）の構造'!J$50</f>
        <v>3157</v>
      </c>
      <c r="H58" s="163"/>
      <c r="I58" s="163"/>
      <c r="J58" s="163">
        <f>'将来負担比率（分子）の構造'!K$50</f>
        <v>3386</v>
      </c>
      <c r="K58" s="163"/>
      <c r="L58" s="163"/>
      <c r="M58" s="163">
        <f>'将来負担比率（分子）の構造'!L$50</f>
        <v>3744</v>
      </c>
      <c r="N58" s="163"/>
      <c r="O58" s="163"/>
      <c r="P58" s="163">
        <f>'将来負担比率（分子）の構造'!M$50</f>
        <v>3660</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2201</v>
      </c>
      <c r="C62" s="163"/>
      <c r="D62" s="163"/>
      <c r="E62" s="163">
        <f>'将来負担比率（分子）の構造'!J$45</f>
        <v>2159</v>
      </c>
      <c r="F62" s="163"/>
      <c r="G62" s="163"/>
      <c r="H62" s="163">
        <f>'将来負担比率（分子）の構造'!K$45</f>
        <v>2112</v>
      </c>
      <c r="I62" s="163"/>
      <c r="J62" s="163"/>
      <c r="K62" s="163">
        <f>'将来負担比率（分子）の構造'!L$45</f>
        <v>2059</v>
      </c>
      <c r="L62" s="163"/>
      <c r="M62" s="163"/>
      <c r="N62" s="163">
        <f>'将来負担比率（分子）の構造'!M$45</f>
        <v>2066</v>
      </c>
      <c r="O62" s="163"/>
      <c r="P62" s="163"/>
    </row>
    <row r="63" spans="1:16" x14ac:dyDescent="0.2">
      <c r="A63" s="163" t="s">
        <v>34</v>
      </c>
      <c r="B63" s="163">
        <f>'将来負担比率（分子）の構造'!I$44</f>
        <v>3058</v>
      </c>
      <c r="C63" s="163"/>
      <c r="D63" s="163"/>
      <c r="E63" s="163">
        <f>'将来負担比率（分子）の構造'!J$44</f>
        <v>3087</v>
      </c>
      <c r="F63" s="163"/>
      <c r="G63" s="163"/>
      <c r="H63" s="163">
        <f>'将来負担比率（分子）の構造'!K$44</f>
        <v>2987</v>
      </c>
      <c r="I63" s="163"/>
      <c r="J63" s="163"/>
      <c r="K63" s="163">
        <f>'将来負担比率（分子）の構造'!L$44</f>
        <v>2895</v>
      </c>
      <c r="L63" s="163"/>
      <c r="M63" s="163"/>
      <c r="N63" s="163">
        <f>'将来負担比率（分子）の構造'!M$44</f>
        <v>2749</v>
      </c>
      <c r="O63" s="163"/>
      <c r="P63" s="163"/>
    </row>
    <row r="64" spans="1:16" x14ac:dyDescent="0.2">
      <c r="A64" s="163" t="s">
        <v>33</v>
      </c>
      <c r="B64" s="163">
        <f>'将来負担比率（分子）の構造'!I$43</f>
        <v>5699</v>
      </c>
      <c r="C64" s="163"/>
      <c r="D64" s="163"/>
      <c r="E64" s="163">
        <f>'将来負担比率（分子）の構造'!J$43</f>
        <v>5341</v>
      </c>
      <c r="F64" s="163"/>
      <c r="G64" s="163"/>
      <c r="H64" s="163">
        <f>'将来負担比率（分子）の構造'!K$43</f>
        <v>5127</v>
      </c>
      <c r="I64" s="163"/>
      <c r="J64" s="163"/>
      <c r="K64" s="163">
        <f>'将来負担比率（分子）の構造'!L$43</f>
        <v>5320</v>
      </c>
      <c r="L64" s="163"/>
      <c r="M64" s="163"/>
      <c r="N64" s="163">
        <f>'将来負担比率（分子）の構造'!M$43</f>
        <v>4609</v>
      </c>
      <c r="O64" s="163"/>
      <c r="P64" s="163"/>
    </row>
    <row r="65" spans="1:16" x14ac:dyDescent="0.2">
      <c r="A65" s="163" t="s">
        <v>32</v>
      </c>
      <c r="B65" s="163">
        <f>'将来負担比率（分子）の構造'!I$42</f>
        <v>478</v>
      </c>
      <c r="C65" s="163"/>
      <c r="D65" s="163"/>
      <c r="E65" s="163">
        <f>'将来負担比率（分子）の構造'!J$42</f>
        <v>447</v>
      </c>
      <c r="F65" s="163"/>
      <c r="G65" s="163"/>
      <c r="H65" s="163">
        <f>'将来負担比率（分子）の構造'!K$42</f>
        <v>416</v>
      </c>
      <c r="I65" s="163"/>
      <c r="J65" s="163"/>
      <c r="K65" s="163">
        <f>'将来負担比率（分子）の構造'!L$42</f>
        <v>385</v>
      </c>
      <c r="L65" s="163"/>
      <c r="M65" s="163"/>
      <c r="N65" s="163">
        <f>'将来負担比率（分子）の構造'!M$42</f>
        <v>354</v>
      </c>
      <c r="O65" s="163"/>
      <c r="P65" s="163"/>
    </row>
    <row r="66" spans="1:16" x14ac:dyDescent="0.2">
      <c r="A66" s="163" t="s">
        <v>31</v>
      </c>
      <c r="B66" s="163">
        <f>'将来負担比率（分子）の構造'!I$41</f>
        <v>15090</v>
      </c>
      <c r="C66" s="163"/>
      <c r="D66" s="163"/>
      <c r="E66" s="163">
        <f>'将来負担比率（分子）の構造'!J$41</f>
        <v>15465</v>
      </c>
      <c r="F66" s="163"/>
      <c r="G66" s="163"/>
      <c r="H66" s="163">
        <f>'将来負担比率（分子）の構造'!K$41</f>
        <v>14955</v>
      </c>
      <c r="I66" s="163"/>
      <c r="J66" s="163"/>
      <c r="K66" s="163">
        <f>'将来負担比率（分子）の構造'!L$41</f>
        <v>14749</v>
      </c>
      <c r="L66" s="163"/>
      <c r="M66" s="163"/>
      <c r="N66" s="163">
        <f>'将来負担比率（分子）の構造'!M$41</f>
        <v>14426</v>
      </c>
      <c r="O66" s="163"/>
      <c r="P66" s="163"/>
    </row>
    <row r="67" spans="1:16" x14ac:dyDescent="0.2">
      <c r="A67" s="163" t="s">
        <v>71</v>
      </c>
      <c r="B67" s="163" t="e">
        <f>NA()</f>
        <v>#N/A</v>
      </c>
      <c r="C67" s="163">
        <f>IF(ISNUMBER('将来負担比率（分子）の構造'!I$53), IF('将来負担比率（分子）の構造'!I$53 &lt; 0, 0, '将来負担比率（分子）の構造'!I$53), NA())</f>
        <v>9539</v>
      </c>
      <c r="D67" s="163" t="e">
        <f>NA()</f>
        <v>#N/A</v>
      </c>
      <c r="E67" s="163" t="e">
        <f>NA()</f>
        <v>#N/A</v>
      </c>
      <c r="F67" s="163">
        <f>IF(ISNUMBER('将来負担比率（分子）の構造'!J$53), IF('将来負担比率（分子）の構造'!J$53 &lt; 0, 0, '将来負担比率（分子）の構造'!J$53), NA())</f>
        <v>9565</v>
      </c>
      <c r="G67" s="163" t="e">
        <f>NA()</f>
        <v>#N/A</v>
      </c>
      <c r="H67" s="163" t="e">
        <f>NA()</f>
        <v>#N/A</v>
      </c>
      <c r="I67" s="163">
        <f>IF(ISNUMBER('将来負担比率（分子）の構造'!K$53), IF('将来負担比率（分子）の構造'!K$53 &lt; 0, 0, '将来負担比率（分子）の構造'!K$53), NA())</f>
        <v>9010</v>
      </c>
      <c r="J67" s="163" t="e">
        <f>NA()</f>
        <v>#N/A</v>
      </c>
      <c r="K67" s="163" t="e">
        <f>NA()</f>
        <v>#N/A</v>
      </c>
      <c r="L67" s="163">
        <f>IF(ISNUMBER('将来負担比率（分子）の構造'!L$53), IF('将来負担比率（分子）の構造'!L$53 &lt; 0, 0, '将来負担比率（分子）の構造'!L$53), NA())</f>
        <v>8684</v>
      </c>
      <c r="M67" s="163" t="e">
        <f>NA()</f>
        <v>#N/A</v>
      </c>
      <c r="N67" s="163" t="e">
        <f>NA()</f>
        <v>#N/A</v>
      </c>
      <c r="O67" s="163">
        <f>IF(ISNUMBER('将来負担比率（分子）の構造'!M$53), IF('将来負担比率（分子）の構造'!M$53 &lt; 0, 0, '将来負担比率（分子）の構造'!M$53), NA())</f>
        <v>8216</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824</v>
      </c>
      <c r="C72" s="167">
        <f>基金残高に係る経年分析!G55</f>
        <v>905</v>
      </c>
      <c r="D72" s="167">
        <f>基金残高に係る経年分析!H55</f>
        <v>858</v>
      </c>
    </row>
    <row r="73" spans="1:16" x14ac:dyDescent="0.2">
      <c r="A73" s="166" t="s">
        <v>74</v>
      </c>
      <c r="B73" s="167">
        <f>基金残高に係る経年分析!F56</f>
        <v>111</v>
      </c>
      <c r="C73" s="167">
        <f>基金残高に係る経年分析!G56</f>
        <v>111</v>
      </c>
      <c r="D73" s="167">
        <f>基金残高に係る経年分析!H56</f>
        <v>157</v>
      </c>
    </row>
    <row r="74" spans="1:16" x14ac:dyDescent="0.2">
      <c r="A74" s="166" t="s">
        <v>75</v>
      </c>
      <c r="B74" s="167">
        <f>基金残高に係る経年分析!F57</f>
        <v>1590</v>
      </c>
      <c r="C74" s="167">
        <f>基金残高に係る経年分析!G57</f>
        <v>1746</v>
      </c>
      <c r="D74" s="167">
        <f>基金残高に係る経年分析!H57</f>
        <v>1623</v>
      </c>
    </row>
  </sheetData>
  <sheetProtection algorithmName="SHA-512" hashValue="WyllEIfVLYSd1JLQakNLYsZKL/WkXJGuN41GNVAJUcd5rHg18VTxSGTsKuC05Kpz7K91GtHgPecMONQ5lGUj2A==" saltValue="7dTesCeoeLgiLlaDBQugb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3600273</v>
      </c>
      <c r="S5" s="677"/>
      <c r="T5" s="677"/>
      <c r="U5" s="677"/>
      <c r="V5" s="677"/>
      <c r="W5" s="677"/>
      <c r="X5" s="677"/>
      <c r="Y5" s="702"/>
      <c r="Z5" s="715">
        <v>19</v>
      </c>
      <c r="AA5" s="715"/>
      <c r="AB5" s="715"/>
      <c r="AC5" s="715"/>
      <c r="AD5" s="716">
        <v>3361759</v>
      </c>
      <c r="AE5" s="716"/>
      <c r="AF5" s="716"/>
      <c r="AG5" s="716"/>
      <c r="AH5" s="716"/>
      <c r="AI5" s="716"/>
      <c r="AJ5" s="716"/>
      <c r="AK5" s="716"/>
      <c r="AL5" s="703">
        <v>38.700000000000003</v>
      </c>
      <c r="AM5" s="685"/>
      <c r="AN5" s="685"/>
      <c r="AO5" s="704"/>
      <c r="AP5" s="679" t="s">
        <v>216</v>
      </c>
      <c r="AQ5" s="680"/>
      <c r="AR5" s="680"/>
      <c r="AS5" s="680"/>
      <c r="AT5" s="680"/>
      <c r="AU5" s="680"/>
      <c r="AV5" s="680"/>
      <c r="AW5" s="680"/>
      <c r="AX5" s="680"/>
      <c r="AY5" s="680"/>
      <c r="AZ5" s="680"/>
      <c r="BA5" s="680"/>
      <c r="BB5" s="680"/>
      <c r="BC5" s="680"/>
      <c r="BD5" s="680"/>
      <c r="BE5" s="680"/>
      <c r="BF5" s="681"/>
      <c r="BG5" s="621">
        <v>3348639</v>
      </c>
      <c r="BH5" s="622"/>
      <c r="BI5" s="622"/>
      <c r="BJ5" s="622"/>
      <c r="BK5" s="622"/>
      <c r="BL5" s="622"/>
      <c r="BM5" s="622"/>
      <c r="BN5" s="623"/>
      <c r="BO5" s="659">
        <v>93</v>
      </c>
      <c r="BP5" s="659"/>
      <c r="BQ5" s="659"/>
      <c r="BR5" s="659"/>
      <c r="BS5" s="660">
        <v>36967</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159323</v>
      </c>
      <c r="S6" s="622"/>
      <c r="T6" s="622"/>
      <c r="U6" s="622"/>
      <c r="V6" s="622"/>
      <c r="W6" s="622"/>
      <c r="X6" s="622"/>
      <c r="Y6" s="623"/>
      <c r="Z6" s="659">
        <v>0.8</v>
      </c>
      <c r="AA6" s="659"/>
      <c r="AB6" s="659"/>
      <c r="AC6" s="659"/>
      <c r="AD6" s="660">
        <v>159323</v>
      </c>
      <c r="AE6" s="660"/>
      <c r="AF6" s="660"/>
      <c r="AG6" s="660"/>
      <c r="AH6" s="660"/>
      <c r="AI6" s="660"/>
      <c r="AJ6" s="660"/>
      <c r="AK6" s="660"/>
      <c r="AL6" s="624">
        <v>1.8</v>
      </c>
      <c r="AM6" s="625"/>
      <c r="AN6" s="625"/>
      <c r="AO6" s="661"/>
      <c r="AP6" s="618" t="s">
        <v>221</v>
      </c>
      <c r="AQ6" s="619"/>
      <c r="AR6" s="619"/>
      <c r="AS6" s="619"/>
      <c r="AT6" s="619"/>
      <c r="AU6" s="619"/>
      <c r="AV6" s="619"/>
      <c r="AW6" s="619"/>
      <c r="AX6" s="619"/>
      <c r="AY6" s="619"/>
      <c r="AZ6" s="619"/>
      <c r="BA6" s="619"/>
      <c r="BB6" s="619"/>
      <c r="BC6" s="619"/>
      <c r="BD6" s="619"/>
      <c r="BE6" s="619"/>
      <c r="BF6" s="620"/>
      <c r="BG6" s="621">
        <v>3348639</v>
      </c>
      <c r="BH6" s="622"/>
      <c r="BI6" s="622"/>
      <c r="BJ6" s="622"/>
      <c r="BK6" s="622"/>
      <c r="BL6" s="622"/>
      <c r="BM6" s="622"/>
      <c r="BN6" s="623"/>
      <c r="BO6" s="659">
        <v>93</v>
      </c>
      <c r="BP6" s="659"/>
      <c r="BQ6" s="659"/>
      <c r="BR6" s="659"/>
      <c r="BS6" s="660">
        <v>36967</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163488</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163488</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1251</v>
      </c>
      <c r="S7" s="622"/>
      <c r="T7" s="622"/>
      <c r="U7" s="622"/>
      <c r="V7" s="622"/>
      <c r="W7" s="622"/>
      <c r="X7" s="622"/>
      <c r="Y7" s="623"/>
      <c r="Z7" s="659">
        <v>0</v>
      </c>
      <c r="AA7" s="659"/>
      <c r="AB7" s="659"/>
      <c r="AC7" s="659"/>
      <c r="AD7" s="660">
        <v>1251</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1427787</v>
      </c>
      <c r="BH7" s="622"/>
      <c r="BI7" s="622"/>
      <c r="BJ7" s="622"/>
      <c r="BK7" s="622"/>
      <c r="BL7" s="622"/>
      <c r="BM7" s="622"/>
      <c r="BN7" s="623"/>
      <c r="BO7" s="659">
        <v>39.700000000000003</v>
      </c>
      <c r="BP7" s="659"/>
      <c r="BQ7" s="659"/>
      <c r="BR7" s="659"/>
      <c r="BS7" s="660">
        <v>36967</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3394217</v>
      </c>
      <c r="CS7" s="622"/>
      <c r="CT7" s="622"/>
      <c r="CU7" s="622"/>
      <c r="CV7" s="622"/>
      <c r="CW7" s="622"/>
      <c r="CX7" s="622"/>
      <c r="CY7" s="623"/>
      <c r="CZ7" s="659">
        <v>18.899999999999999</v>
      </c>
      <c r="DA7" s="659"/>
      <c r="DB7" s="659"/>
      <c r="DC7" s="659"/>
      <c r="DD7" s="627">
        <v>168540</v>
      </c>
      <c r="DE7" s="622"/>
      <c r="DF7" s="622"/>
      <c r="DG7" s="622"/>
      <c r="DH7" s="622"/>
      <c r="DI7" s="622"/>
      <c r="DJ7" s="622"/>
      <c r="DK7" s="622"/>
      <c r="DL7" s="622"/>
      <c r="DM7" s="622"/>
      <c r="DN7" s="622"/>
      <c r="DO7" s="622"/>
      <c r="DP7" s="623"/>
      <c r="DQ7" s="627">
        <v>2930015</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16504</v>
      </c>
      <c r="S8" s="622"/>
      <c r="T8" s="622"/>
      <c r="U8" s="622"/>
      <c r="V8" s="622"/>
      <c r="W8" s="622"/>
      <c r="X8" s="622"/>
      <c r="Y8" s="623"/>
      <c r="Z8" s="659">
        <v>0.1</v>
      </c>
      <c r="AA8" s="659"/>
      <c r="AB8" s="659"/>
      <c r="AC8" s="659"/>
      <c r="AD8" s="660">
        <v>16504</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47205</v>
      </c>
      <c r="BH8" s="622"/>
      <c r="BI8" s="622"/>
      <c r="BJ8" s="622"/>
      <c r="BK8" s="622"/>
      <c r="BL8" s="622"/>
      <c r="BM8" s="622"/>
      <c r="BN8" s="623"/>
      <c r="BO8" s="659">
        <v>1.3</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5728932</v>
      </c>
      <c r="CS8" s="622"/>
      <c r="CT8" s="622"/>
      <c r="CU8" s="622"/>
      <c r="CV8" s="622"/>
      <c r="CW8" s="622"/>
      <c r="CX8" s="622"/>
      <c r="CY8" s="623"/>
      <c r="CZ8" s="659">
        <v>32</v>
      </c>
      <c r="DA8" s="659"/>
      <c r="DB8" s="659"/>
      <c r="DC8" s="659"/>
      <c r="DD8" s="627">
        <v>33895</v>
      </c>
      <c r="DE8" s="622"/>
      <c r="DF8" s="622"/>
      <c r="DG8" s="622"/>
      <c r="DH8" s="622"/>
      <c r="DI8" s="622"/>
      <c r="DJ8" s="622"/>
      <c r="DK8" s="622"/>
      <c r="DL8" s="622"/>
      <c r="DM8" s="622"/>
      <c r="DN8" s="622"/>
      <c r="DO8" s="622"/>
      <c r="DP8" s="623"/>
      <c r="DQ8" s="627">
        <v>2962974</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24067</v>
      </c>
      <c r="S9" s="622"/>
      <c r="T9" s="622"/>
      <c r="U9" s="622"/>
      <c r="V9" s="622"/>
      <c r="W9" s="622"/>
      <c r="X9" s="622"/>
      <c r="Y9" s="623"/>
      <c r="Z9" s="659">
        <v>0.1</v>
      </c>
      <c r="AA9" s="659"/>
      <c r="AB9" s="659"/>
      <c r="AC9" s="659"/>
      <c r="AD9" s="660">
        <v>24067</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1163482</v>
      </c>
      <c r="BH9" s="622"/>
      <c r="BI9" s="622"/>
      <c r="BJ9" s="622"/>
      <c r="BK9" s="622"/>
      <c r="BL9" s="622"/>
      <c r="BM9" s="622"/>
      <c r="BN9" s="623"/>
      <c r="BO9" s="659">
        <v>32.299999999999997</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1172712</v>
      </c>
      <c r="CS9" s="622"/>
      <c r="CT9" s="622"/>
      <c r="CU9" s="622"/>
      <c r="CV9" s="622"/>
      <c r="CW9" s="622"/>
      <c r="CX9" s="622"/>
      <c r="CY9" s="623"/>
      <c r="CZ9" s="659">
        <v>6.5</v>
      </c>
      <c r="DA9" s="659"/>
      <c r="DB9" s="659"/>
      <c r="DC9" s="659"/>
      <c r="DD9" s="627">
        <v>27906</v>
      </c>
      <c r="DE9" s="622"/>
      <c r="DF9" s="622"/>
      <c r="DG9" s="622"/>
      <c r="DH9" s="622"/>
      <c r="DI9" s="622"/>
      <c r="DJ9" s="622"/>
      <c r="DK9" s="622"/>
      <c r="DL9" s="622"/>
      <c r="DM9" s="622"/>
      <c r="DN9" s="622"/>
      <c r="DO9" s="622"/>
      <c r="DP9" s="623"/>
      <c r="DQ9" s="627">
        <v>1070737</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89456</v>
      </c>
      <c r="BH10" s="622"/>
      <c r="BI10" s="622"/>
      <c r="BJ10" s="622"/>
      <c r="BK10" s="622"/>
      <c r="BL10" s="622"/>
      <c r="BM10" s="622"/>
      <c r="BN10" s="623"/>
      <c r="BO10" s="659">
        <v>2.5</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42394</v>
      </c>
      <c r="CS10" s="622"/>
      <c r="CT10" s="622"/>
      <c r="CU10" s="622"/>
      <c r="CV10" s="622"/>
      <c r="CW10" s="622"/>
      <c r="CX10" s="622"/>
      <c r="CY10" s="623"/>
      <c r="CZ10" s="659">
        <v>0.2</v>
      </c>
      <c r="DA10" s="659"/>
      <c r="DB10" s="659"/>
      <c r="DC10" s="659"/>
      <c r="DD10" s="627" t="s">
        <v>122</v>
      </c>
      <c r="DE10" s="622"/>
      <c r="DF10" s="622"/>
      <c r="DG10" s="622"/>
      <c r="DH10" s="622"/>
      <c r="DI10" s="622"/>
      <c r="DJ10" s="622"/>
      <c r="DK10" s="622"/>
      <c r="DL10" s="622"/>
      <c r="DM10" s="622"/>
      <c r="DN10" s="622"/>
      <c r="DO10" s="622"/>
      <c r="DP10" s="623"/>
      <c r="DQ10" s="627">
        <v>12394</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788865</v>
      </c>
      <c r="S11" s="622"/>
      <c r="T11" s="622"/>
      <c r="U11" s="622"/>
      <c r="V11" s="622"/>
      <c r="W11" s="622"/>
      <c r="X11" s="622"/>
      <c r="Y11" s="623"/>
      <c r="Z11" s="624">
        <v>4.2</v>
      </c>
      <c r="AA11" s="625"/>
      <c r="AB11" s="625"/>
      <c r="AC11" s="626"/>
      <c r="AD11" s="627">
        <v>788865</v>
      </c>
      <c r="AE11" s="622"/>
      <c r="AF11" s="622"/>
      <c r="AG11" s="622"/>
      <c r="AH11" s="622"/>
      <c r="AI11" s="622"/>
      <c r="AJ11" s="622"/>
      <c r="AK11" s="623"/>
      <c r="AL11" s="624">
        <v>9.1</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127644</v>
      </c>
      <c r="BH11" s="622"/>
      <c r="BI11" s="622"/>
      <c r="BJ11" s="622"/>
      <c r="BK11" s="622"/>
      <c r="BL11" s="622"/>
      <c r="BM11" s="622"/>
      <c r="BN11" s="623"/>
      <c r="BO11" s="659">
        <v>3.5</v>
      </c>
      <c r="BP11" s="659"/>
      <c r="BQ11" s="659"/>
      <c r="BR11" s="659"/>
      <c r="BS11" s="660">
        <v>36967</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530545</v>
      </c>
      <c r="CS11" s="622"/>
      <c r="CT11" s="622"/>
      <c r="CU11" s="622"/>
      <c r="CV11" s="622"/>
      <c r="CW11" s="622"/>
      <c r="CX11" s="622"/>
      <c r="CY11" s="623"/>
      <c r="CZ11" s="659">
        <v>3</v>
      </c>
      <c r="DA11" s="659"/>
      <c r="DB11" s="659"/>
      <c r="DC11" s="659"/>
      <c r="DD11" s="627">
        <v>66237</v>
      </c>
      <c r="DE11" s="622"/>
      <c r="DF11" s="622"/>
      <c r="DG11" s="622"/>
      <c r="DH11" s="622"/>
      <c r="DI11" s="622"/>
      <c r="DJ11" s="622"/>
      <c r="DK11" s="622"/>
      <c r="DL11" s="622"/>
      <c r="DM11" s="622"/>
      <c r="DN11" s="622"/>
      <c r="DO11" s="622"/>
      <c r="DP11" s="623"/>
      <c r="DQ11" s="627">
        <v>288553</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1595114</v>
      </c>
      <c r="BH12" s="622"/>
      <c r="BI12" s="622"/>
      <c r="BJ12" s="622"/>
      <c r="BK12" s="622"/>
      <c r="BL12" s="622"/>
      <c r="BM12" s="622"/>
      <c r="BN12" s="623"/>
      <c r="BO12" s="659">
        <v>44.3</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425176</v>
      </c>
      <c r="CS12" s="622"/>
      <c r="CT12" s="622"/>
      <c r="CU12" s="622"/>
      <c r="CV12" s="622"/>
      <c r="CW12" s="622"/>
      <c r="CX12" s="622"/>
      <c r="CY12" s="623"/>
      <c r="CZ12" s="659">
        <v>2.4</v>
      </c>
      <c r="DA12" s="659"/>
      <c r="DB12" s="659"/>
      <c r="DC12" s="659"/>
      <c r="DD12" s="627">
        <v>31431</v>
      </c>
      <c r="DE12" s="622"/>
      <c r="DF12" s="622"/>
      <c r="DG12" s="622"/>
      <c r="DH12" s="622"/>
      <c r="DI12" s="622"/>
      <c r="DJ12" s="622"/>
      <c r="DK12" s="622"/>
      <c r="DL12" s="622"/>
      <c r="DM12" s="622"/>
      <c r="DN12" s="622"/>
      <c r="DO12" s="622"/>
      <c r="DP12" s="623"/>
      <c r="DQ12" s="627">
        <v>312452</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1589882</v>
      </c>
      <c r="BH13" s="622"/>
      <c r="BI13" s="622"/>
      <c r="BJ13" s="622"/>
      <c r="BK13" s="622"/>
      <c r="BL13" s="622"/>
      <c r="BM13" s="622"/>
      <c r="BN13" s="623"/>
      <c r="BO13" s="659">
        <v>44.2</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1984652</v>
      </c>
      <c r="CS13" s="622"/>
      <c r="CT13" s="622"/>
      <c r="CU13" s="622"/>
      <c r="CV13" s="622"/>
      <c r="CW13" s="622"/>
      <c r="CX13" s="622"/>
      <c r="CY13" s="623"/>
      <c r="CZ13" s="659">
        <v>11.1</v>
      </c>
      <c r="DA13" s="659"/>
      <c r="DB13" s="659"/>
      <c r="DC13" s="659"/>
      <c r="DD13" s="627">
        <v>760597</v>
      </c>
      <c r="DE13" s="622"/>
      <c r="DF13" s="622"/>
      <c r="DG13" s="622"/>
      <c r="DH13" s="622"/>
      <c r="DI13" s="622"/>
      <c r="DJ13" s="622"/>
      <c r="DK13" s="622"/>
      <c r="DL13" s="622"/>
      <c r="DM13" s="622"/>
      <c r="DN13" s="622"/>
      <c r="DO13" s="622"/>
      <c r="DP13" s="623"/>
      <c r="DQ13" s="627">
        <v>1246726</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119765</v>
      </c>
      <c r="BH14" s="622"/>
      <c r="BI14" s="622"/>
      <c r="BJ14" s="622"/>
      <c r="BK14" s="622"/>
      <c r="BL14" s="622"/>
      <c r="BM14" s="622"/>
      <c r="BN14" s="623"/>
      <c r="BO14" s="659">
        <v>3.3</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743241</v>
      </c>
      <c r="CS14" s="622"/>
      <c r="CT14" s="622"/>
      <c r="CU14" s="622"/>
      <c r="CV14" s="622"/>
      <c r="CW14" s="622"/>
      <c r="CX14" s="622"/>
      <c r="CY14" s="623"/>
      <c r="CZ14" s="659">
        <v>4.0999999999999996</v>
      </c>
      <c r="DA14" s="659"/>
      <c r="DB14" s="659"/>
      <c r="DC14" s="659"/>
      <c r="DD14" s="627">
        <v>158162</v>
      </c>
      <c r="DE14" s="622"/>
      <c r="DF14" s="622"/>
      <c r="DG14" s="622"/>
      <c r="DH14" s="622"/>
      <c r="DI14" s="622"/>
      <c r="DJ14" s="622"/>
      <c r="DK14" s="622"/>
      <c r="DL14" s="622"/>
      <c r="DM14" s="622"/>
      <c r="DN14" s="622"/>
      <c r="DO14" s="622"/>
      <c r="DP14" s="623"/>
      <c r="DQ14" s="627">
        <v>586229</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15555</v>
      </c>
      <c r="S15" s="622"/>
      <c r="T15" s="622"/>
      <c r="U15" s="622"/>
      <c r="V15" s="622"/>
      <c r="W15" s="622"/>
      <c r="X15" s="622"/>
      <c r="Y15" s="623"/>
      <c r="Z15" s="659">
        <v>0.1</v>
      </c>
      <c r="AA15" s="659"/>
      <c r="AB15" s="659"/>
      <c r="AC15" s="659"/>
      <c r="AD15" s="660">
        <v>15555</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205973</v>
      </c>
      <c r="BH15" s="622"/>
      <c r="BI15" s="622"/>
      <c r="BJ15" s="622"/>
      <c r="BK15" s="622"/>
      <c r="BL15" s="622"/>
      <c r="BM15" s="622"/>
      <c r="BN15" s="623"/>
      <c r="BO15" s="659">
        <v>5.7</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2250668</v>
      </c>
      <c r="CS15" s="622"/>
      <c r="CT15" s="622"/>
      <c r="CU15" s="622"/>
      <c r="CV15" s="622"/>
      <c r="CW15" s="622"/>
      <c r="CX15" s="622"/>
      <c r="CY15" s="623"/>
      <c r="CZ15" s="659">
        <v>12.6</v>
      </c>
      <c r="DA15" s="659"/>
      <c r="DB15" s="659"/>
      <c r="DC15" s="659"/>
      <c r="DD15" s="627">
        <v>678234</v>
      </c>
      <c r="DE15" s="622"/>
      <c r="DF15" s="622"/>
      <c r="DG15" s="622"/>
      <c r="DH15" s="622"/>
      <c r="DI15" s="622"/>
      <c r="DJ15" s="622"/>
      <c r="DK15" s="622"/>
      <c r="DL15" s="622"/>
      <c r="DM15" s="622"/>
      <c r="DN15" s="622"/>
      <c r="DO15" s="622"/>
      <c r="DP15" s="623"/>
      <c r="DQ15" s="627">
        <v>1530403</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50130</v>
      </c>
      <c r="S16" s="622"/>
      <c r="T16" s="622"/>
      <c r="U16" s="622"/>
      <c r="V16" s="622"/>
      <c r="W16" s="622"/>
      <c r="X16" s="622"/>
      <c r="Y16" s="623"/>
      <c r="Z16" s="659">
        <v>0.3</v>
      </c>
      <c r="AA16" s="659"/>
      <c r="AB16" s="659"/>
      <c r="AC16" s="659"/>
      <c r="AD16" s="660">
        <v>50130</v>
      </c>
      <c r="AE16" s="660"/>
      <c r="AF16" s="660"/>
      <c r="AG16" s="660"/>
      <c r="AH16" s="660"/>
      <c r="AI16" s="660"/>
      <c r="AJ16" s="660"/>
      <c r="AK16" s="660"/>
      <c r="AL16" s="624">
        <v>0.6</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10161</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7626</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158760</v>
      </c>
      <c r="S17" s="622"/>
      <c r="T17" s="622"/>
      <c r="U17" s="622"/>
      <c r="V17" s="622"/>
      <c r="W17" s="622"/>
      <c r="X17" s="622"/>
      <c r="Y17" s="623"/>
      <c r="Z17" s="659">
        <v>0.8</v>
      </c>
      <c r="AA17" s="659"/>
      <c r="AB17" s="659"/>
      <c r="AC17" s="659"/>
      <c r="AD17" s="660">
        <v>158760</v>
      </c>
      <c r="AE17" s="660"/>
      <c r="AF17" s="660"/>
      <c r="AG17" s="660"/>
      <c r="AH17" s="660"/>
      <c r="AI17" s="660"/>
      <c r="AJ17" s="660"/>
      <c r="AK17" s="660"/>
      <c r="AL17" s="624">
        <v>1.8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1482143</v>
      </c>
      <c r="CS17" s="622"/>
      <c r="CT17" s="622"/>
      <c r="CU17" s="622"/>
      <c r="CV17" s="622"/>
      <c r="CW17" s="622"/>
      <c r="CX17" s="622"/>
      <c r="CY17" s="623"/>
      <c r="CZ17" s="659">
        <v>8.3000000000000007</v>
      </c>
      <c r="DA17" s="659"/>
      <c r="DB17" s="659"/>
      <c r="DC17" s="659"/>
      <c r="DD17" s="627" t="s">
        <v>122</v>
      </c>
      <c r="DE17" s="622"/>
      <c r="DF17" s="622"/>
      <c r="DG17" s="622"/>
      <c r="DH17" s="622"/>
      <c r="DI17" s="622"/>
      <c r="DJ17" s="622"/>
      <c r="DK17" s="622"/>
      <c r="DL17" s="622"/>
      <c r="DM17" s="622"/>
      <c r="DN17" s="622"/>
      <c r="DO17" s="622"/>
      <c r="DP17" s="623"/>
      <c r="DQ17" s="627">
        <v>1466048</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29304</v>
      </c>
      <c r="S18" s="622"/>
      <c r="T18" s="622"/>
      <c r="U18" s="622"/>
      <c r="V18" s="622"/>
      <c r="W18" s="622"/>
      <c r="X18" s="622"/>
      <c r="Y18" s="623"/>
      <c r="Z18" s="659">
        <v>0.2</v>
      </c>
      <c r="AA18" s="659"/>
      <c r="AB18" s="659"/>
      <c r="AC18" s="659"/>
      <c r="AD18" s="660">
        <v>29304</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124978</v>
      </c>
      <c r="S19" s="622"/>
      <c r="T19" s="622"/>
      <c r="U19" s="622"/>
      <c r="V19" s="622"/>
      <c r="W19" s="622"/>
      <c r="X19" s="622"/>
      <c r="Y19" s="623"/>
      <c r="Z19" s="659">
        <v>0.7</v>
      </c>
      <c r="AA19" s="659"/>
      <c r="AB19" s="659"/>
      <c r="AC19" s="659"/>
      <c r="AD19" s="660">
        <v>124978</v>
      </c>
      <c r="AE19" s="660"/>
      <c r="AF19" s="660"/>
      <c r="AG19" s="660"/>
      <c r="AH19" s="660"/>
      <c r="AI19" s="660"/>
      <c r="AJ19" s="660"/>
      <c r="AK19" s="660"/>
      <c r="AL19" s="624">
        <v>1.4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251634</v>
      </c>
      <c r="BH19" s="622"/>
      <c r="BI19" s="622"/>
      <c r="BJ19" s="622"/>
      <c r="BK19" s="622"/>
      <c r="BL19" s="622"/>
      <c r="BM19" s="622"/>
      <c r="BN19" s="623"/>
      <c r="BO19" s="659">
        <v>7</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v>4478</v>
      </c>
      <c r="S20" s="622"/>
      <c r="T20" s="622"/>
      <c r="U20" s="622"/>
      <c r="V20" s="622"/>
      <c r="W20" s="622"/>
      <c r="X20" s="622"/>
      <c r="Y20" s="623"/>
      <c r="Z20" s="659">
        <v>0</v>
      </c>
      <c r="AA20" s="659"/>
      <c r="AB20" s="659"/>
      <c r="AC20" s="659"/>
      <c r="AD20" s="660">
        <v>4478</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251634</v>
      </c>
      <c r="BH20" s="622"/>
      <c r="BI20" s="622"/>
      <c r="BJ20" s="622"/>
      <c r="BK20" s="622"/>
      <c r="BL20" s="622"/>
      <c r="BM20" s="622"/>
      <c r="BN20" s="623"/>
      <c r="BO20" s="659">
        <v>7</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17928329</v>
      </c>
      <c r="CS20" s="622"/>
      <c r="CT20" s="622"/>
      <c r="CU20" s="622"/>
      <c r="CV20" s="622"/>
      <c r="CW20" s="622"/>
      <c r="CX20" s="622"/>
      <c r="CY20" s="623"/>
      <c r="CZ20" s="659">
        <v>100</v>
      </c>
      <c r="DA20" s="659"/>
      <c r="DB20" s="659"/>
      <c r="DC20" s="659"/>
      <c r="DD20" s="627">
        <v>1925002</v>
      </c>
      <c r="DE20" s="622"/>
      <c r="DF20" s="622"/>
      <c r="DG20" s="622"/>
      <c r="DH20" s="622"/>
      <c r="DI20" s="622"/>
      <c r="DJ20" s="622"/>
      <c r="DK20" s="622"/>
      <c r="DL20" s="622"/>
      <c r="DM20" s="622"/>
      <c r="DN20" s="622"/>
      <c r="DO20" s="622"/>
      <c r="DP20" s="623"/>
      <c r="DQ20" s="627">
        <v>12577645</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4870817</v>
      </c>
      <c r="S21" s="622"/>
      <c r="T21" s="622"/>
      <c r="U21" s="622"/>
      <c r="V21" s="622"/>
      <c r="W21" s="622"/>
      <c r="X21" s="622"/>
      <c r="Y21" s="623"/>
      <c r="Z21" s="659">
        <v>25.8</v>
      </c>
      <c r="AA21" s="659"/>
      <c r="AB21" s="659"/>
      <c r="AC21" s="659"/>
      <c r="AD21" s="660">
        <v>4091231</v>
      </c>
      <c r="AE21" s="660"/>
      <c r="AF21" s="660"/>
      <c r="AG21" s="660"/>
      <c r="AH21" s="660"/>
      <c r="AI21" s="660"/>
      <c r="AJ21" s="660"/>
      <c r="AK21" s="660"/>
      <c r="AL21" s="624">
        <v>47.1</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13120</v>
      </c>
      <c r="BH21" s="622"/>
      <c r="BI21" s="622"/>
      <c r="BJ21" s="622"/>
      <c r="BK21" s="622"/>
      <c r="BL21" s="622"/>
      <c r="BM21" s="622"/>
      <c r="BN21" s="623"/>
      <c r="BO21" s="659">
        <v>0.4</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4091231</v>
      </c>
      <c r="S22" s="622"/>
      <c r="T22" s="622"/>
      <c r="U22" s="622"/>
      <c r="V22" s="622"/>
      <c r="W22" s="622"/>
      <c r="X22" s="622"/>
      <c r="Y22" s="623"/>
      <c r="Z22" s="659">
        <v>21.6</v>
      </c>
      <c r="AA22" s="659"/>
      <c r="AB22" s="659"/>
      <c r="AC22" s="659"/>
      <c r="AD22" s="660">
        <v>4091231</v>
      </c>
      <c r="AE22" s="660"/>
      <c r="AF22" s="660"/>
      <c r="AG22" s="660"/>
      <c r="AH22" s="660"/>
      <c r="AI22" s="660"/>
      <c r="AJ22" s="660"/>
      <c r="AK22" s="660"/>
      <c r="AL22" s="624">
        <v>47.1</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779586</v>
      </c>
      <c r="S23" s="622"/>
      <c r="T23" s="622"/>
      <c r="U23" s="622"/>
      <c r="V23" s="622"/>
      <c r="W23" s="622"/>
      <c r="X23" s="622"/>
      <c r="Y23" s="623"/>
      <c r="Z23" s="659">
        <v>4.0999999999999996</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238514</v>
      </c>
      <c r="BH23" s="622"/>
      <c r="BI23" s="622"/>
      <c r="BJ23" s="622"/>
      <c r="BK23" s="622"/>
      <c r="BL23" s="622"/>
      <c r="BM23" s="622"/>
      <c r="BN23" s="623"/>
      <c r="BO23" s="659">
        <v>6.6</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7856872</v>
      </c>
      <c r="CS24" s="677"/>
      <c r="CT24" s="677"/>
      <c r="CU24" s="677"/>
      <c r="CV24" s="677"/>
      <c r="CW24" s="677"/>
      <c r="CX24" s="677"/>
      <c r="CY24" s="702"/>
      <c r="CZ24" s="703">
        <v>43.8</v>
      </c>
      <c r="DA24" s="685"/>
      <c r="DB24" s="685"/>
      <c r="DC24" s="705"/>
      <c r="DD24" s="701">
        <v>5272677</v>
      </c>
      <c r="DE24" s="677"/>
      <c r="DF24" s="677"/>
      <c r="DG24" s="677"/>
      <c r="DH24" s="677"/>
      <c r="DI24" s="677"/>
      <c r="DJ24" s="677"/>
      <c r="DK24" s="702"/>
      <c r="DL24" s="701">
        <v>4746238</v>
      </c>
      <c r="DM24" s="677"/>
      <c r="DN24" s="677"/>
      <c r="DO24" s="677"/>
      <c r="DP24" s="677"/>
      <c r="DQ24" s="677"/>
      <c r="DR24" s="677"/>
      <c r="DS24" s="677"/>
      <c r="DT24" s="677"/>
      <c r="DU24" s="677"/>
      <c r="DV24" s="702"/>
      <c r="DW24" s="703">
        <v>54.5</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9685545</v>
      </c>
      <c r="S25" s="622"/>
      <c r="T25" s="622"/>
      <c r="U25" s="622"/>
      <c r="V25" s="622"/>
      <c r="W25" s="622"/>
      <c r="X25" s="622"/>
      <c r="Y25" s="623"/>
      <c r="Z25" s="659">
        <v>51.2</v>
      </c>
      <c r="AA25" s="659"/>
      <c r="AB25" s="659"/>
      <c r="AC25" s="659"/>
      <c r="AD25" s="660">
        <v>8667445</v>
      </c>
      <c r="AE25" s="660"/>
      <c r="AF25" s="660"/>
      <c r="AG25" s="660"/>
      <c r="AH25" s="660"/>
      <c r="AI25" s="660"/>
      <c r="AJ25" s="660"/>
      <c r="AK25" s="660"/>
      <c r="AL25" s="624">
        <v>99.9</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2718316</v>
      </c>
      <c r="CS25" s="634"/>
      <c r="CT25" s="634"/>
      <c r="CU25" s="634"/>
      <c r="CV25" s="634"/>
      <c r="CW25" s="634"/>
      <c r="CX25" s="634"/>
      <c r="CY25" s="635"/>
      <c r="CZ25" s="624">
        <v>15.2</v>
      </c>
      <c r="DA25" s="636"/>
      <c r="DB25" s="636"/>
      <c r="DC25" s="637"/>
      <c r="DD25" s="627">
        <v>2497965</v>
      </c>
      <c r="DE25" s="634"/>
      <c r="DF25" s="634"/>
      <c r="DG25" s="634"/>
      <c r="DH25" s="634"/>
      <c r="DI25" s="634"/>
      <c r="DJ25" s="634"/>
      <c r="DK25" s="635"/>
      <c r="DL25" s="627">
        <v>2366790</v>
      </c>
      <c r="DM25" s="634"/>
      <c r="DN25" s="634"/>
      <c r="DO25" s="634"/>
      <c r="DP25" s="634"/>
      <c r="DQ25" s="634"/>
      <c r="DR25" s="634"/>
      <c r="DS25" s="634"/>
      <c r="DT25" s="634"/>
      <c r="DU25" s="634"/>
      <c r="DV25" s="635"/>
      <c r="DW25" s="624">
        <v>27.2</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3067</v>
      </c>
      <c r="S26" s="622"/>
      <c r="T26" s="622"/>
      <c r="U26" s="622"/>
      <c r="V26" s="622"/>
      <c r="W26" s="622"/>
      <c r="X26" s="622"/>
      <c r="Y26" s="623"/>
      <c r="Z26" s="659">
        <v>0</v>
      </c>
      <c r="AA26" s="659"/>
      <c r="AB26" s="659"/>
      <c r="AC26" s="659"/>
      <c r="AD26" s="660">
        <v>3067</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1597886</v>
      </c>
      <c r="CS26" s="622"/>
      <c r="CT26" s="622"/>
      <c r="CU26" s="622"/>
      <c r="CV26" s="622"/>
      <c r="CW26" s="622"/>
      <c r="CX26" s="622"/>
      <c r="CY26" s="623"/>
      <c r="CZ26" s="624">
        <v>8.9</v>
      </c>
      <c r="DA26" s="636"/>
      <c r="DB26" s="636"/>
      <c r="DC26" s="637"/>
      <c r="DD26" s="627">
        <v>1442947</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73462</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3600273</v>
      </c>
      <c r="BH27" s="622"/>
      <c r="BI27" s="622"/>
      <c r="BJ27" s="622"/>
      <c r="BK27" s="622"/>
      <c r="BL27" s="622"/>
      <c r="BM27" s="622"/>
      <c r="BN27" s="623"/>
      <c r="BO27" s="659">
        <v>100</v>
      </c>
      <c r="BP27" s="659"/>
      <c r="BQ27" s="659"/>
      <c r="BR27" s="659"/>
      <c r="BS27" s="660">
        <v>36967</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3656413</v>
      </c>
      <c r="CS27" s="634"/>
      <c r="CT27" s="634"/>
      <c r="CU27" s="634"/>
      <c r="CV27" s="634"/>
      <c r="CW27" s="634"/>
      <c r="CX27" s="634"/>
      <c r="CY27" s="635"/>
      <c r="CZ27" s="624">
        <v>20.399999999999999</v>
      </c>
      <c r="DA27" s="636"/>
      <c r="DB27" s="636"/>
      <c r="DC27" s="637"/>
      <c r="DD27" s="627">
        <v>1308664</v>
      </c>
      <c r="DE27" s="634"/>
      <c r="DF27" s="634"/>
      <c r="DG27" s="634"/>
      <c r="DH27" s="634"/>
      <c r="DI27" s="634"/>
      <c r="DJ27" s="634"/>
      <c r="DK27" s="635"/>
      <c r="DL27" s="627">
        <v>913400</v>
      </c>
      <c r="DM27" s="634"/>
      <c r="DN27" s="634"/>
      <c r="DO27" s="634"/>
      <c r="DP27" s="634"/>
      <c r="DQ27" s="634"/>
      <c r="DR27" s="634"/>
      <c r="DS27" s="634"/>
      <c r="DT27" s="634"/>
      <c r="DU27" s="634"/>
      <c r="DV27" s="635"/>
      <c r="DW27" s="624">
        <v>10.5</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97043</v>
      </c>
      <c r="S28" s="622"/>
      <c r="T28" s="622"/>
      <c r="U28" s="622"/>
      <c r="V28" s="622"/>
      <c r="W28" s="622"/>
      <c r="X28" s="622"/>
      <c r="Y28" s="623"/>
      <c r="Z28" s="659">
        <v>0.5</v>
      </c>
      <c r="AA28" s="659"/>
      <c r="AB28" s="659"/>
      <c r="AC28" s="659"/>
      <c r="AD28" s="660">
        <v>3296</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1482143</v>
      </c>
      <c r="CS28" s="622"/>
      <c r="CT28" s="622"/>
      <c r="CU28" s="622"/>
      <c r="CV28" s="622"/>
      <c r="CW28" s="622"/>
      <c r="CX28" s="622"/>
      <c r="CY28" s="623"/>
      <c r="CZ28" s="624">
        <v>8.3000000000000007</v>
      </c>
      <c r="DA28" s="636"/>
      <c r="DB28" s="636"/>
      <c r="DC28" s="637"/>
      <c r="DD28" s="627">
        <v>1466048</v>
      </c>
      <c r="DE28" s="622"/>
      <c r="DF28" s="622"/>
      <c r="DG28" s="622"/>
      <c r="DH28" s="622"/>
      <c r="DI28" s="622"/>
      <c r="DJ28" s="622"/>
      <c r="DK28" s="623"/>
      <c r="DL28" s="627">
        <v>1466048</v>
      </c>
      <c r="DM28" s="622"/>
      <c r="DN28" s="622"/>
      <c r="DO28" s="622"/>
      <c r="DP28" s="622"/>
      <c r="DQ28" s="622"/>
      <c r="DR28" s="622"/>
      <c r="DS28" s="622"/>
      <c r="DT28" s="622"/>
      <c r="DU28" s="622"/>
      <c r="DV28" s="623"/>
      <c r="DW28" s="624">
        <v>16.8</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22237</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1482143</v>
      </c>
      <c r="CS29" s="634"/>
      <c r="CT29" s="634"/>
      <c r="CU29" s="634"/>
      <c r="CV29" s="634"/>
      <c r="CW29" s="634"/>
      <c r="CX29" s="634"/>
      <c r="CY29" s="635"/>
      <c r="CZ29" s="624">
        <v>8.3000000000000007</v>
      </c>
      <c r="DA29" s="636"/>
      <c r="DB29" s="636"/>
      <c r="DC29" s="637"/>
      <c r="DD29" s="627">
        <v>1466048</v>
      </c>
      <c r="DE29" s="634"/>
      <c r="DF29" s="634"/>
      <c r="DG29" s="634"/>
      <c r="DH29" s="634"/>
      <c r="DI29" s="634"/>
      <c r="DJ29" s="634"/>
      <c r="DK29" s="635"/>
      <c r="DL29" s="627">
        <v>1466048</v>
      </c>
      <c r="DM29" s="634"/>
      <c r="DN29" s="634"/>
      <c r="DO29" s="634"/>
      <c r="DP29" s="634"/>
      <c r="DQ29" s="634"/>
      <c r="DR29" s="634"/>
      <c r="DS29" s="634"/>
      <c r="DT29" s="634"/>
      <c r="DU29" s="634"/>
      <c r="DV29" s="635"/>
      <c r="DW29" s="624">
        <v>16.8</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2780761</v>
      </c>
      <c r="S30" s="622"/>
      <c r="T30" s="622"/>
      <c r="U30" s="622"/>
      <c r="V30" s="622"/>
      <c r="W30" s="622"/>
      <c r="X30" s="622"/>
      <c r="Y30" s="623"/>
      <c r="Z30" s="659">
        <v>14.7</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1394233</v>
      </c>
      <c r="CS30" s="622"/>
      <c r="CT30" s="622"/>
      <c r="CU30" s="622"/>
      <c r="CV30" s="622"/>
      <c r="CW30" s="622"/>
      <c r="CX30" s="622"/>
      <c r="CY30" s="623"/>
      <c r="CZ30" s="624">
        <v>7.8</v>
      </c>
      <c r="DA30" s="636"/>
      <c r="DB30" s="636"/>
      <c r="DC30" s="637"/>
      <c r="DD30" s="627">
        <v>1378578</v>
      </c>
      <c r="DE30" s="622"/>
      <c r="DF30" s="622"/>
      <c r="DG30" s="622"/>
      <c r="DH30" s="622"/>
      <c r="DI30" s="622"/>
      <c r="DJ30" s="622"/>
      <c r="DK30" s="623"/>
      <c r="DL30" s="627">
        <v>1378578</v>
      </c>
      <c r="DM30" s="622"/>
      <c r="DN30" s="622"/>
      <c r="DO30" s="622"/>
      <c r="DP30" s="622"/>
      <c r="DQ30" s="622"/>
      <c r="DR30" s="622"/>
      <c r="DS30" s="622"/>
      <c r="DT30" s="622"/>
      <c r="DU30" s="622"/>
      <c r="DV30" s="623"/>
      <c r="DW30" s="624">
        <v>15.8</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99.3</v>
      </c>
      <c r="BH31" s="684"/>
      <c r="BI31" s="684"/>
      <c r="BJ31" s="684"/>
      <c r="BK31" s="684"/>
      <c r="BL31" s="684"/>
      <c r="BM31" s="685">
        <v>97.1</v>
      </c>
      <c r="BN31" s="684"/>
      <c r="BO31" s="684"/>
      <c r="BP31" s="684"/>
      <c r="BQ31" s="686"/>
      <c r="BR31" s="683">
        <v>99.3</v>
      </c>
      <c r="BS31" s="684"/>
      <c r="BT31" s="684"/>
      <c r="BU31" s="684"/>
      <c r="BV31" s="684"/>
      <c r="BW31" s="684"/>
      <c r="BX31" s="685">
        <v>97.3</v>
      </c>
      <c r="BY31" s="684"/>
      <c r="BZ31" s="684"/>
      <c r="CA31" s="684"/>
      <c r="CB31" s="686"/>
      <c r="CD31" s="642"/>
      <c r="CE31" s="643"/>
      <c r="CF31" s="618" t="s">
        <v>300</v>
      </c>
      <c r="CG31" s="619"/>
      <c r="CH31" s="619"/>
      <c r="CI31" s="619"/>
      <c r="CJ31" s="619"/>
      <c r="CK31" s="619"/>
      <c r="CL31" s="619"/>
      <c r="CM31" s="619"/>
      <c r="CN31" s="619"/>
      <c r="CO31" s="619"/>
      <c r="CP31" s="619"/>
      <c r="CQ31" s="620"/>
      <c r="CR31" s="621">
        <v>87910</v>
      </c>
      <c r="CS31" s="634"/>
      <c r="CT31" s="634"/>
      <c r="CU31" s="634"/>
      <c r="CV31" s="634"/>
      <c r="CW31" s="634"/>
      <c r="CX31" s="634"/>
      <c r="CY31" s="635"/>
      <c r="CZ31" s="624">
        <v>0.5</v>
      </c>
      <c r="DA31" s="636"/>
      <c r="DB31" s="636"/>
      <c r="DC31" s="637"/>
      <c r="DD31" s="627">
        <v>87470</v>
      </c>
      <c r="DE31" s="634"/>
      <c r="DF31" s="634"/>
      <c r="DG31" s="634"/>
      <c r="DH31" s="634"/>
      <c r="DI31" s="634"/>
      <c r="DJ31" s="634"/>
      <c r="DK31" s="635"/>
      <c r="DL31" s="627">
        <v>87470</v>
      </c>
      <c r="DM31" s="634"/>
      <c r="DN31" s="634"/>
      <c r="DO31" s="634"/>
      <c r="DP31" s="634"/>
      <c r="DQ31" s="634"/>
      <c r="DR31" s="634"/>
      <c r="DS31" s="634"/>
      <c r="DT31" s="634"/>
      <c r="DU31" s="634"/>
      <c r="DV31" s="635"/>
      <c r="DW31" s="624">
        <v>1</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1269926</v>
      </c>
      <c r="S32" s="622"/>
      <c r="T32" s="622"/>
      <c r="U32" s="622"/>
      <c r="V32" s="622"/>
      <c r="W32" s="622"/>
      <c r="X32" s="622"/>
      <c r="Y32" s="623"/>
      <c r="Z32" s="659">
        <v>6.7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99.2</v>
      </c>
      <c r="BH32" s="634"/>
      <c r="BI32" s="634"/>
      <c r="BJ32" s="634"/>
      <c r="BK32" s="634"/>
      <c r="BL32" s="634"/>
      <c r="BM32" s="625">
        <v>96.8</v>
      </c>
      <c r="BN32" s="634"/>
      <c r="BO32" s="634"/>
      <c r="BP32" s="634"/>
      <c r="BQ32" s="657"/>
      <c r="BR32" s="692">
        <v>99.1</v>
      </c>
      <c r="BS32" s="634"/>
      <c r="BT32" s="634"/>
      <c r="BU32" s="634"/>
      <c r="BV32" s="634"/>
      <c r="BW32" s="634"/>
      <c r="BX32" s="625">
        <v>97.1</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20038</v>
      </c>
      <c r="S33" s="622"/>
      <c r="T33" s="622"/>
      <c r="U33" s="622"/>
      <c r="V33" s="622"/>
      <c r="W33" s="622"/>
      <c r="X33" s="622"/>
      <c r="Y33" s="623"/>
      <c r="Z33" s="659">
        <v>0.1</v>
      </c>
      <c r="AA33" s="659"/>
      <c r="AB33" s="659"/>
      <c r="AC33" s="659"/>
      <c r="AD33" s="660">
        <v>3835</v>
      </c>
      <c r="AE33" s="660"/>
      <c r="AF33" s="660"/>
      <c r="AG33" s="660"/>
      <c r="AH33" s="660"/>
      <c r="AI33" s="660"/>
      <c r="AJ33" s="660"/>
      <c r="AK33" s="660"/>
      <c r="AL33" s="624">
        <v>0</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99.3</v>
      </c>
      <c r="BH33" s="606"/>
      <c r="BI33" s="606"/>
      <c r="BJ33" s="606"/>
      <c r="BK33" s="606"/>
      <c r="BL33" s="606"/>
      <c r="BM33" s="652">
        <v>97.3</v>
      </c>
      <c r="BN33" s="606"/>
      <c r="BO33" s="606"/>
      <c r="BP33" s="606"/>
      <c r="BQ33" s="669"/>
      <c r="BR33" s="682">
        <v>99.4</v>
      </c>
      <c r="BS33" s="606"/>
      <c r="BT33" s="606"/>
      <c r="BU33" s="606"/>
      <c r="BV33" s="606"/>
      <c r="BW33" s="606"/>
      <c r="BX33" s="652">
        <v>97.4</v>
      </c>
      <c r="BY33" s="606"/>
      <c r="BZ33" s="606"/>
      <c r="CA33" s="606"/>
      <c r="CB33" s="669"/>
      <c r="CD33" s="618" t="s">
        <v>307</v>
      </c>
      <c r="CE33" s="619"/>
      <c r="CF33" s="619"/>
      <c r="CG33" s="619"/>
      <c r="CH33" s="619"/>
      <c r="CI33" s="619"/>
      <c r="CJ33" s="619"/>
      <c r="CK33" s="619"/>
      <c r="CL33" s="619"/>
      <c r="CM33" s="619"/>
      <c r="CN33" s="619"/>
      <c r="CO33" s="619"/>
      <c r="CP33" s="619"/>
      <c r="CQ33" s="620"/>
      <c r="CR33" s="621">
        <v>8136294</v>
      </c>
      <c r="CS33" s="634"/>
      <c r="CT33" s="634"/>
      <c r="CU33" s="634"/>
      <c r="CV33" s="634"/>
      <c r="CW33" s="634"/>
      <c r="CX33" s="634"/>
      <c r="CY33" s="635"/>
      <c r="CZ33" s="624">
        <v>45.4</v>
      </c>
      <c r="DA33" s="636"/>
      <c r="DB33" s="636"/>
      <c r="DC33" s="637"/>
      <c r="DD33" s="627">
        <v>7067924</v>
      </c>
      <c r="DE33" s="634"/>
      <c r="DF33" s="634"/>
      <c r="DG33" s="634"/>
      <c r="DH33" s="634"/>
      <c r="DI33" s="634"/>
      <c r="DJ33" s="634"/>
      <c r="DK33" s="635"/>
      <c r="DL33" s="627">
        <v>3579097</v>
      </c>
      <c r="DM33" s="634"/>
      <c r="DN33" s="634"/>
      <c r="DO33" s="634"/>
      <c r="DP33" s="634"/>
      <c r="DQ33" s="634"/>
      <c r="DR33" s="634"/>
      <c r="DS33" s="634"/>
      <c r="DT33" s="634"/>
      <c r="DU33" s="634"/>
      <c r="DV33" s="635"/>
      <c r="DW33" s="624">
        <v>41.1</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1074357</v>
      </c>
      <c r="S34" s="622"/>
      <c r="T34" s="622"/>
      <c r="U34" s="622"/>
      <c r="V34" s="622"/>
      <c r="W34" s="622"/>
      <c r="X34" s="622"/>
      <c r="Y34" s="623"/>
      <c r="Z34" s="659">
        <v>5.7</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2110254</v>
      </c>
      <c r="CS34" s="622"/>
      <c r="CT34" s="622"/>
      <c r="CU34" s="622"/>
      <c r="CV34" s="622"/>
      <c r="CW34" s="622"/>
      <c r="CX34" s="622"/>
      <c r="CY34" s="623"/>
      <c r="CZ34" s="624">
        <v>11.8</v>
      </c>
      <c r="DA34" s="636"/>
      <c r="DB34" s="636"/>
      <c r="DC34" s="637"/>
      <c r="DD34" s="627">
        <v>1812443</v>
      </c>
      <c r="DE34" s="622"/>
      <c r="DF34" s="622"/>
      <c r="DG34" s="622"/>
      <c r="DH34" s="622"/>
      <c r="DI34" s="622"/>
      <c r="DJ34" s="622"/>
      <c r="DK34" s="623"/>
      <c r="DL34" s="627">
        <v>1001632</v>
      </c>
      <c r="DM34" s="622"/>
      <c r="DN34" s="622"/>
      <c r="DO34" s="622"/>
      <c r="DP34" s="622"/>
      <c r="DQ34" s="622"/>
      <c r="DR34" s="622"/>
      <c r="DS34" s="622"/>
      <c r="DT34" s="622"/>
      <c r="DU34" s="622"/>
      <c r="DV34" s="623"/>
      <c r="DW34" s="624">
        <v>11.5</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1445299</v>
      </c>
      <c r="S35" s="622"/>
      <c r="T35" s="622"/>
      <c r="U35" s="622"/>
      <c r="V35" s="622"/>
      <c r="W35" s="622"/>
      <c r="X35" s="622"/>
      <c r="Y35" s="623"/>
      <c r="Z35" s="659">
        <v>7.6</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387199</v>
      </c>
      <c r="CS35" s="634"/>
      <c r="CT35" s="634"/>
      <c r="CU35" s="634"/>
      <c r="CV35" s="634"/>
      <c r="CW35" s="634"/>
      <c r="CX35" s="634"/>
      <c r="CY35" s="635"/>
      <c r="CZ35" s="624">
        <v>2.2000000000000002</v>
      </c>
      <c r="DA35" s="636"/>
      <c r="DB35" s="636"/>
      <c r="DC35" s="637"/>
      <c r="DD35" s="627">
        <v>320070</v>
      </c>
      <c r="DE35" s="634"/>
      <c r="DF35" s="634"/>
      <c r="DG35" s="634"/>
      <c r="DH35" s="634"/>
      <c r="DI35" s="634"/>
      <c r="DJ35" s="634"/>
      <c r="DK35" s="635"/>
      <c r="DL35" s="627">
        <v>151767</v>
      </c>
      <c r="DM35" s="634"/>
      <c r="DN35" s="634"/>
      <c r="DO35" s="634"/>
      <c r="DP35" s="634"/>
      <c r="DQ35" s="634"/>
      <c r="DR35" s="634"/>
      <c r="DS35" s="634"/>
      <c r="DT35" s="634"/>
      <c r="DU35" s="634"/>
      <c r="DV35" s="635"/>
      <c r="DW35" s="624">
        <v>1.7</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1064687</v>
      </c>
      <c r="S36" s="622"/>
      <c r="T36" s="622"/>
      <c r="U36" s="622"/>
      <c r="V36" s="622"/>
      <c r="W36" s="622"/>
      <c r="X36" s="622"/>
      <c r="Y36" s="623"/>
      <c r="Z36" s="659">
        <v>5.6</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2413781</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3393</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3056146</v>
      </c>
      <c r="CS36" s="622"/>
      <c r="CT36" s="622"/>
      <c r="CU36" s="622"/>
      <c r="CV36" s="622"/>
      <c r="CW36" s="622"/>
      <c r="CX36" s="622"/>
      <c r="CY36" s="623"/>
      <c r="CZ36" s="624">
        <v>17</v>
      </c>
      <c r="DA36" s="636"/>
      <c r="DB36" s="636"/>
      <c r="DC36" s="637"/>
      <c r="DD36" s="627">
        <v>2622484</v>
      </c>
      <c r="DE36" s="622"/>
      <c r="DF36" s="622"/>
      <c r="DG36" s="622"/>
      <c r="DH36" s="622"/>
      <c r="DI36" s="622"/>
      <c r="DJ36" s="622"/>
      <c r="DK36" s="623"/>
      <c r="DL36" s="627">
        <v>1370569</v>
      </c>
      <c r="DM36" s="622"/>
      <c r="DN36" s="622"/>
      <c r="DO36" s="622"/>
      <c r="DP36" s="622"/>
      <c r="DQ36" s="622"/>
      <c r="DR36" s="622"/>
      <c r="DS36" s="622"/>
      <c r="DT36" s="622"/>
      <c r="DU36" s="622"/>
      <c r="DV36" s="623"/>
      <c r="DW36" s="624">
        <v>15.7</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302448</v>
      </c>
      <c r="S37" s="622"/>
      <c r="T37" s="622"/>
      <c r="U37" s="622"/>
      <c r="V37" s="622"/>
      <c r="W37" s="622"/>
      <c r="X37" s="622"/>
      <c r="Y37" s="623"/>
      <c r="Z37" s="659">
        <v>1.6</v>
      </c>
      <c r="AA37" s="659"/>
      <c r="AB37" s="659"/>
      <c r="AC37" s="659"/>
      <c r="AD37" s="660">
        <v>1820</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657262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-12923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782336</v>
      </c>
      <c r="CS37" s="634"/>
      <c r="CT37" s="634"/>
      <c r="CU37" s="634"/>
      <c r="CV37" s="634"/>
      <c r="CW37" s="634"/>
      <c r="CX37" s="634"/>
      <c r="CY37" s="635"/>
      <c r="CZ37" s="624">
        <v>4.4000000000000004</v>
      </c>
      <c r="DA37" s="636"/>
      <c r="DB37" s="636"/>
      <c r="DC37" s="637"/>
      <c r="DD37" s="627">
        <v>780175</v>
      </c>
      <c r="DE37" s="634"/>
      <c r="DF37" s="634"/>
      <c r="DG37" s="634"/>
      <c r="DH37" s="634"/>
      <c r="DI37" s="634"/>
      <c r="DJ37" s="634"/>
      <c r="DK37" s="635"/>
      <c r="DL37" s="627">
        <v>775161</v>
      </c>
      <c r="DM37" s="634"/>
      <c r="DN37" s="634"/>
      <c r="DO37" s="634"/>
      <c r="DP37" s="634"/>
      <c r="DQ37" s="634"/>
      <c r="DR37" s="634"/>
      <c r="DS37" s="634"/>
      <c r="DT37" s="634"/>
      <c r="DU37" s="634"/>
      <c r="DV37" s="635"/>
      <c r="DW37" s="624">
        <v>8.9</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1071700</v>
      </c>
      <c r="S38" s="622"/>
      <c r="T38" s="622"/>
      <c r="U38" s="622"/>
      <c r="V38" s="622"/>
      <c r="W38" s="622"/>
      <c r="X38" s="622"/>
      <c r="Y38" s="623"/>
      <c r="Z38" s="659">
        <v>5.7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416635</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3518</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1327200</v>
      </c>
      <c r="CS38" s="622"/>
      <c r="CT38" s="622"/>
      <c r="CU38" s="622"/>
      <c r="CV38" s="622"/>
      <c r="CW38" s="622"/>
      <c r="CX38" s="622"/>
      <c r="CY38" s="623"/>
      <c r="CZ38" s="624">
        <v>7.4</v>
      </c>
      <c r="DA38" s="636"/>
      <c r="DB38" s="636"/>
      <c r="DC38" s="637"/>
      <c r="DD38" s="627">
        <v>1114948</v>
      </c>
      <c r="DE38" s="622"/>
      <c r="DF38" s="622"/>
      <c r="DG38" s="622"/>
      <c r="DH38" s="622"/>
      <c r="DI38" s="622"/>
      <c r="DJ38" s="622"/>
      <c r="DK38" s="623"/>
      <c r="DL38" s="627">
        <v>1055129</v>
      </c>
      <c r="DM38" s="622"/>
      <c r="DN38" s="622"/>
      <c r="DO38" s="622"/>
      <c r="DP38" s="622"/>
      <c r="DQ38" s="622"/>
      <c r="DR38" s="622"/>
      <c r="DS38" s="622"/>
      <c r="DT38" s="622"/>
      <c r="DU38" s="622"/>
      <c r="DV38" s="623"/>
      <c r="DW38" s="624">
        <v>12.1</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12684</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5298</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1225015</v>
      </c>
      <c r="CS39" s="634"/>
      <c r="CT39" s="634"/>
      <c r="CU39" s="634"/>
      <c r="CV39" s="634"/>
      <c r="CW39" s="634"/>
      <c r="CX39" s="634"/>
      <c r="CY39" s="635"/>
      <c r="CZ39" s="624">
        <v>6.8</v>
      </c>
      <c r="DA39" s="636"/>
      <c r="DB39" s="636"/>
      <c r="DC39" s="637"/>
      <c r="DD39" s="627">
        <v>1197979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26800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97</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30480</v>
      </c>
      <c r="CS40" s="622"/>
      <c r="CT40" s="622"/>
      <c r="CU40" s="622"/>
      <c r="CV40" s="622"/>
      <c r="CW40" s="622"/>
      <c r="CX40" s="622"/>
      <c r="CY40" s="623"/>
      <c r="CZ40" s="624">
        <v>0.2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18910570</v>
      </c>
      <c r="S41" s="646"/>
      <c r="T41" s="646"/>
      <c r="U41" s="646"/>
      <c r="V41" s="646"/>
      <c r="W41" s="646"/>
      <c r="X41" s="646"/>
      <c r="Y41" s="649"/>
      <c r="Z41" s="650">
        <v>100</v>
      </c>
      <c r="AA41" s="650"/>
      <c r="AB41" s="650"/>
      <c r="AC41" s="650"/>
      <c r="AD41" s="651">
        <v>8679463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267083</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1060117</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431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1935163</v>
      </c>
      <c r="CS42" s="634"/>
      <c r="CT42" s="634"/>
      <c r="CU42" s="634"/>
      <c r="CV42" s="634"/>
      <c r="CW42" s="634"/>
      <c r="CX42" s="634"/>
      <c r="CY42" s="635"/>
      <c r="CZ42" s="624">
        <v>10.8</v>
      </c>
      <c r="DA42" s="636"/>
      <c r="DB42" s="636"/>
      <c r="DC42" s="637"/>
      <c r="DD42" s="627">
        <v>237044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41168</v>
      </c>
      <c r="CS43" s="634"/>
      <c r="CT43" s="634"/>
      <c r="CU43" s="634"/>
      <c r="CV43" s="634"/>
      <c r="CW43" s="634"/>
      <c r="CX43" s="634"/>
      <c r="CY43" s="635"/>
      <c r="CZ43" s="624">
        <v>0.2</v>
      </c>
      <c r="DA43" s="636"/>
      <c r="DB43" s="636"/>
      <c r="DC43" s="637"/>
      <c r="DD43" s="627">
        <v>41168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1925002</v>
      </c>
      <c r="CS44" s="622"/>
      <c r="CT44" s="622"/>
      <c r="CU44" s="622"/>
      <c r="CV44" s="622"/>
      <c r="CW44" s="622"/>
      <c r="CX44" s="622"/>
      <c r="CY44" s="623"/>
      <c r="CZ44" s="624">
        <v>10.7</v>
      </c>
      <c r="DA44" s="625"/>
      <c r="DB44" s="625"/>
      <c r="DC44" s="626"/>
      <c r="DD44" s="627">
        <v>229418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1026734</v>
      </c>
      <c r="CS45" s="634"/>
      <c r="CT45" s="634"/>
      <c r="CU45" s="634"/>
      <c r="CV45" s="634"/>
      <c r="CW45" s="634"/>
      <c r="CX45" s="634"/>
      <c r="CY45" s="635"/>
      <c r="CZ45" s="624">
        <v>5.7</v>
      </c>
      <c r="DA45" s="636"/>
      <c r="DB45" s="636"/>
      <c r="DC45" s="637"/>
      <c r="DD45" s="627">
        <v>96124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815070</v>
      </c>
      <c r="CS46" s="622"/>
      <c r="CT46" s="622"/>
      <c r="CU46" s="622"/>
      <c r="CV46" s="622"/>
      <c r="CW46" s="622"/>
      <c r="CX46" s="622"/>
      <c r="CY46" s="623"/>
      <c r="CZ46" s="624">
        <v>4.5</v>
      </c>
      <c r="DA46" s="625"/>
      <c r="DB46" s="625"/>
      <c r="DC46" s="626"/>
      <c r="DD46" s="627">
        <v>127196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10161</v>
      </c>
      <c r="CS47" s="634"/>
      <c r="CT47" s="634"/>
      <c r="CU47" s="634"/>
      <c r="CV47" s="634"/>
      <c r="CW47" s="634"/>
      <c r="CX47" s="634"/>
      <c r="CY47" s="635"/>
      <c r="CZ47" s="624">
        <v>0.1</v>
      </c>
      <c r="DA47" s="636"/>
      <c r="DB47" s="636"/>
      <c r="DC47" s="637"/>
      <c r="DD47" s="627">
        <v>7626</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17928329</v>
      </c>
      <c r="CS49" s="606"/>
      <c r="CT49" s="606"/>
      <c r="CU49" s="606"/>
      <c r="CV49" s="606"/>
      <c r="CW49" s="606"/>
      <c r="CX49" s="606"/>
      <c r="CY49" s="607"/>
      <c r="CZ49" s="608">
        <v>100</v>
      </c>
      <c r="DA49" s="609"/>
      <c r="DB49" s="609"/>
      <c r="DC49" s="610"/>
      <c r="DD49" s="611">
        <v>12577645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HCbF7gevjHjLmNHjzBsZS03qhEVJiCsu4gJiUf9UkdI7j+q4oC6CKJ/QDnBHRPxq7u176xRFgeagR9Gx7iADRw==" saltValue="EUo7+OK0tDZTMpvCLICRw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18921</v>
      </c>
      <c r="R7" s="1103"/>
      <c r="S7" s="1103"/>
      <c r="T7" s="1103"/>
      <c r="U7" s="1103"/>
      <c r="V7" s="1103">
        <v>17948</v>
      </c>
      <c r="W7" s="1103"/>
      <c r="X7" s="1103"/>
      <c r="Y7" s="1103"/>
      <c r="Z7" s="1103"/>
      <c r="AA7" s="1103">
        <v>973</v>
      </c>
      <c r="AB7" s="1103"/>
      <c r="AC7" s="1103"/>
      <c r="AD7" s="1103"/>
      <c r="AE7" s="1104"/>
      <c r="AF7" s="1105">
        <v>954</v>
      </c>
      <c r="AG7" s="1106"/>
      <c r="AH7" s="1106"/>
      <c r="AI7" s="1106"/>
      <c r="AJ7" s="1107"/>
      <c r="AK7" s="1108">
        <v>1445</v>
      </c>
      <c r="AL7" s="1109"/>
      <c r="AM7" s="1109"/>
      <c r="AN7" s="1109"/>
      <c r="AO7" s="1109"/>
      <c r="AP7" s="1109">
        <v>14426</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t="s">
        <v>564</v>
      </c>
      <c r="BS7" s="1099" t="s">
        <v>557</v>
      </c>
      <c r="BT7" s="1100"/>
      <c r="BU7" s="1100"/>
      <c r="BV7" s="1100"/>
      <c r="BW7" s="1100"/>
      <c r="BX7" s="1100"/>
      <c r="BY7" s="1100"/>
      <c r="BZ7" s="1100"/>
      <c r="CA7" s="1100"/>
      <c r="CB7" s="1100"/>
      <c r="CC7" s="1100"/>
      <c r="CD7" s="1100"/>
      <c r="CE7" s="1100"/>
      <c r="CF7" s="1100"/>
      <c r="CG7" s="1112"/>
      <c r="CH7" s="1096">
        <v>-1</v>
      </c>
      <c r="CI7" s="1097"/>
      <c r="CJ7" s="1097"/>
      <c r="CK7" s="1097"/>
      <c r="CL7" s="1098"/>
      <c r="CM7" s="1096">
        <v>102</v>
      </c>
      <c r="CN7" s="1097"/>
      <c r="CO7" s="1097"/>
      <c r="CP7" s="1097"/>
      <c r="CQ7" s="1098"/>
      <c r="CR7" s="1096">
        <v>5</v>
      </c>
      <c r="CS7" s="1097"/>
      <c r="CT7" s="1097"/>
      <c r="CU7" s="1097"/>
      <c r="CV7" s="1098"/>
      <c r="CW7" s="1096" t="s">
        <v>547</v>
      </c>
      <c r="CX7" s="1097"/>
      <c r="CY7" s="1097"/>
      <c r="CZ7" s="1097"/>
      <c r="DA7" s="1098"/>
      <c r="DB7" s="1096" t="s">
        <v>547</v>
      </c>
      <c r="DC7" s="1097"/>
      <c r="DD7" s="1097"/>
      <c r="DE7" s="1097"/>
      <c r="DF7" s="1098"/>
      <c r="DG7" s="1096" t="s">
        <v>547</v>
      </c>
      <c r="DH7" s="1097"/>
      <c r="DI7" s="1097"/>
      <c r="DJ7" s="1097"/>
      <c r="DK7" s="1098"/>
      <c r="DL7" s="1096" t="s">
        <v>547</v>
      </c>
      <c r="DM7" s="1097"/>
      <c r="DN7" s="1097"/>
      <c r="DO7" s="1097"/>
      <c r="DP7" s="1098"/>
      <c r="DQ7" s="1096" t="s">
        <v>547</v>
      </c>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10</v>
      </c>
      <c r="R8" s="1039"/>
      <c r="S8" s="1039"/>
      <c r="T8" s="1039"/>
      <c r="U8" s="1039"/>
      <c r="V8" s="1039">
        <v>0</v>
      </c>
      <c r="W8" s="1039"/>
      <c r="X8" s="1039"/>
      <c r="Y8" s="1039"/>
      <c r="Z8" s="1039"/>
      <c r="AA8" s="1039">
        <v>9</v>
      </c>
      <c r="AB8" s="1039"/>
      <c r="AC8" s="1039"/>
      <c r="AD8" s="1039"/>
      <c r="AE8" s="1040"/>
      <c r="AF8" s="1035">
        <v>9</v>
      </c>
      <c r="AG8" s="1036"/>
      <c r="AH8" s="1036"/>
      <c r="AI8" s="1036"/>
      <c r="AJ8" s="1037"/>
      <c r="AK8" s="1080" t="s">
        <v>547</v>
      </c>
      <c r="AL8" s="1081"/>
      <c r="AM8" s="1081"/>
      <c r="AN8" s="1081"/>
      <c r="AO8" s="1081"/>
      <c r="AP8" s="1081" t="s">
        <v>547</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558</v>
      </c>
      <c r="BT8" s="993"/>
      <c r="BU8" s="993"/>
      <c r="BV8" s="993"/>
      <c r="BW8" s="993"/>
      <c r="BX8" s="993"/>
      <c r="BY8" s="993"/>
      <c r="BZ8" s="993"/>
      <c r="CA8" s="993"/>
      <c r="CB8" s="993"/>
      <c r="CC8" s="993"/>
      <c r="CD8" s="993"/>
      <c r="CE8" s="993"/>
      <c r="CF8" s="993"/>
      <c r="CG8" s="1014"/>
      <c r="CH8" s="989">
        <v>-171</v>
      </c>
      <c r="CI8" s="990"/>
      <c r="CJ8" s="990"/>
      <c r="CK8" s="990"/>
      <c r="CL8" s="991"/>
      <c r="CM8" s="989">
        <v>22</v>
      </c>
      <c r="CN8" s="990"/>
      <c r="CO8" s="990"/>
      <c r="CP8" s="990"/>
      <c r="CQ8" s="991"/>
      <c r="CR8" s="989">
        <v>36</v>
      </c>
      <c r="CS8" s="990"/>
      <c r="CT8" s="990"/>
      <c r="CU8" s="990"/>
      <c r="CV8" s="991"/>
      <c r="CW8" s="989">
        <v>2</v>
      </c>
      <c r="CX8" s="990"/>
      <c r="CY8" s="990"/>
      <c r="CZ8" s="990"/>
      <c r="DA8" s="991"/>
      <c r="DB8" s="989" t="s">
        <v>547</v>
      </c>
      <c r="DC8" s="990"/>
      <c r="DD8" s="990"/>
      <c r="DE8" s="990"/>
      <c r="DF8" s="991"/>
      <c r="DG8" s="989" t="s">
        <v>547</v>
      </c>
      <c r="DH8" s="990"/>
      <c r="DI8" s="990"/>
      <c r="DJ8" s="990"/>
      <c r="DK8" s="991"/>
      <c r="DL8" s="989" t="s">
        <v>547</v>
      </c>
      <c r="DM8" s="990"/>
      <c r="DN8" s="990"/>
      <c r="DO8" s="990"/>
      <c r="DP8" s="991"/>
      <c r="DQ8" s="989" t="s">
        <v>547</v>
      </c>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v>18911</v>
      </c>
      <c r="R23" s="1061"/>
      <c r="S23" s="1061"/>
      <c r="T23" s="1061"/>
      <c r="U23" s="1061"/>
      <c r="V23" s="1061">
        <v>17928</v>
      </c>
      <c r="W23" s="1061"/>
      <c r="X23" s="1061"/>
      <c r="Y23" s="1061"/>
      <c r="Z23" s="1061"/>
      <c r="AA23" s="1061">
        <v>982</v>
      </c>
      <c r="AB23" s="1061"/>
      <c r="AC23" s="1061"/>
      <c r="AD23" s="1061"/>
      <c r="AE23" s="1068"/>
      <c r="AF23" s="1069">
        <v>964</v>
      </c>
      <c r="AG23" s="1061"/>
      <c r="AH23" s="1061"/>
      <c r="AI23" s="1061"/>
      <c r="AJ23" s="1070"/>
      <c r="AK23" s="1071"/>
      <c r="AL23" s="1072"/>
      <c r="AM23" s="1072"/>
      <c r="AN23" s="1072"/>
      <c r="AO23" s="1072"/>
      <c r="AP23" s="1061">
        <v>14426</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3184</v>
      </c>
      <c r="R28" s="1051"/>
      <c r="S28" s="1051"/>
      <c r="T28" s="1051"/>
      <c r="U28" s="1051"/>
      <c r="V28" s="1051">
        <v>3180</v>
      </c>
      <c r="W28" s="1051"/>
      <c r="X28" s="1051"/>
      <c r="Y28" s="1051"/>
      <c r="Z28" s="1051"/>
      <c r="AA28" s="1051">
        <v>3</v>
      </c>
      <c r="AB28" s="1051"/>
      <c r="AC28" s="1051"/>
      <c r="AD28" s="1051"/>
      <c r="AE28" s="1052"/>
      <c r="AF28" s="1053">
        <v>3</v>
      </c>
      <c r="AG28" s="1051"/>
      <c r="AH28" s="1051"/>
      <c r="AI28" s="1051"/>
      <c r="AJ28" s="1054"/>
      <c r="AK28" s="1042">
        <v>267</v>
      </c>
      <c r="AL28" s="1043"/>
      <c r="AM28" s="1043"/>
      <c r="AN28" s="1043"/>
      <c r="AO28" s="1043"/>
      <c r="AP28" s="1043" t="s">
        <v>547</v>
      </c>
      <c r="AQ28" s="1043"/>
      <c r="AR28" s="1043"/>
      <c r="AS28" s="1043"/>
      <c r="AT28" s="1043"/>
      <c r="AU28" s="1043" t="s">
        <v>547</v>
      </c>
      <c r="AV28" s="1043"/>
      <c r="AW28" s="1043"/>
      <c r="AX28" s="1043"/>
      <c r="AY28" s="1043"/>
      <c r="AZ28" s="1044" t="s">
        <v>547</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3676</v>
      </c>
      <c r="R29" s="1039"/>
      <c r="S29" s="1039"/>
      <c r="T29" s="1039"/>
      <c r="U29" s="1039"/>
      <c r="V29" s="1039">
        <v>3490</v>
      </c>
      <c r="W29" s="1039"/>
      <c r="X29" s="1039"/>
      <c r="Y29" s="1039"/>
      <c r="Z29" s="1039"/>
      <c r="AA29" s="1039">
        <v>186</v>
      </c>
      <c r="AB29" s="1039"/>
      <c r="AC29" s="1039"/>
      <c r="AD29" s="1039"/>
      <c r="AE29" s="1040"/>
      <c r="AF29" s="1035">
        <v>186</v>
      </c>
      <c r="AG29" s="1036"/>
      <c r="AH29" s="1036"/>
      <c r="AI29" s="1036"/>
      <c r="AJ29" s="1037"/>
      <c r="AK29" s="980">
        <v>513</v>
      </c>
      <c r="AL29" s="971"/>
      <c r="AM29" s="971"/>
      <c r="AN29" s="971"/>
      <c r="AO29" s="971"/>
      <c r="AP29" s="971" t="s">
        <v>547</v>
      </c>
      <c r="AQ29" s="971"/>
      <c r="AR29" s="971"/>
      <c r="AS29" s="971"/>
      <c r="AT29" s="971"/>
      <c r="AU29" s="971" t="s">
        <v>547</v>
      </c>
      <c r="AV29" s="971"/>
      <c r="AW29" s="971"/>
      <c r="AX29" s="971"/>
      <c r="AY29" s="971"/>
      <c r="AZ29" s="1041" t="s">
        <v>547</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483</v>
      </c>
      <c r="R30" s="1039"/>
      <c r="S30" s="1039"/>
      <c r="T30" s="1039"/>
      <c r="U30" s="1039"/>
      <c r="V30" s="1039">
        <v>466</v>
      </c>
      <c r="W30" s="1039"/>
      <c r="X30" s="1039"/>
      <c r="Y30" s="1039"/>
      <c r="Z30" s="1039"/>
      <c r="AA30" s="1039">
        <v>17</v>
      </c>
      <c r="AB30" s="1039"/>
      <c r="AC30" s="1039"/>
      <c r="AD30" s="1039"/>
      <c r="AE30" s="1040"/>
      <c r="AF30" s="1035">
        <v>17</v>
      </c>
      <c r="AG30" s="1036"/>
      <c r="AH30" s="1036"/>
      <c r="AI30" s="1036"/>
      <c r="AJ30" s="1037"/>
      <c r="AK30" s="980">
        <v>132</v>
      </c>
      <c r="AL30" s="971"/>
      <c r="AM30" s="971"/>
      <c r="AN30" s="971"/>
      <c r="AO30" s="971"/>
      <c r="AP30" s="971" t="s">
        <v>547</v>
      </c>
      <c r="AQ30" s="971"/>
      <c r="AR30" s="971"/>
      <c r="AS30" s="971"/>
      <c r="AT30" s="971"/>
      <c r="AU30" s="971" t="s">
        <v>547</v>
      </c>
      <c r="AV30" s="971"/>
      <c r="AW30" s="971"/>
      <c r="AX30" s="971"/>
      <c r="AY30" s="971"/>
      <c r="AZ30" s="1041" t="s">
        <v>547</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761</v>
      </c>
      <c r="R31" s="1039"/>
      <c r="S31" s="1039"/>
      <c r="T31" s="1039"/>
      <c r="U31" s="1039"/>
      <c r="V31" s="1039">
        <v>645</v>
      </c>
      <c r="W31" s="1039"/>
      <c r="X31" s="1039"/>
      <c r="Y31" s="1039"/>
      <c r="Z31" s="1039"/>
      <c r="AA31" s="1039">
        <v>116</v>
      </c>
      <c r="AB31" s="1039"/>
      <c r="AC31" s="1039"/>
      <c r="AD31" s="1039"/>
      <c r="AE31" s="1040"/>
      <c r="AF31" s="1035">
        <v>707</v>
      </c>
      <c r="AG31" s="1036"/>
      <c r="AH31" s="1036"/>
      <c r="AI31" s="1036"/>
      <c r="AJ31" s="1037"/>
      <c r="AK31" s="980">
        <v>13</v>
      </c>
      <c r="AL31" s="971"/>
      <c r="AM31" s="971"/>
      <c r="AN31" s="971"/>
      <c r="AO31" s="971"/>
      <c r="AP31" s="971">
        <v>878</v>
      </c>
      <c r="AQ31" s="971"/>
      <c r="AR31" s="971"/>
      <c r="AS31" s="971"/>
      <c r="AT31" s="971"/>
      <c r="AU31" s="971">
        <v>46</v>
      </c>
      <c r="AV31" s="971"/>
      <c r="AW31" s="971"/>
      <c r="AX31" s="971"/>
      <c r="AY31" s="971"/>
      <c r="AZ31" s="1041" t="s">
        <v>547</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394</v>
      </c>
      <c r="C32" s="1031"/>
      <c r="D32" s="1031"/>
      <c r="E32" s="1031"/>
      <c r="F32" s="1031"/>
      <c r="G32" s="1031"/>
      <c r="H32" s="1031"/>
      <c r="I32" s="1031"/>
      <c r="J32" s="1031"/>
      <c r="K32" s="1031"/>
      <c r="L32" s="1031"/>
      <c r="M32" s="1031"/>
      <c r="N32" s="1031"/>
      <c r="O32" s="1031"/>
      <c r="P32" s="1032"/>
      <c r="Q32" s="1038">
        <v>997</v>
      </c>
      <c r="R32" s="1039"/>
      <c r="S32" s="1039"/>
      <c r="T32" s="1039"/>
      <c r="U32" s="1039"/>
      <c r="V32" s="1039">
        <v>997</v>
      </c>
      <c r="W32" s="1039"/>
      <c r="X32" s="1039"/>
      <c r="Y32" s="1039"/>
      <c r="Z32" s="1039"/>
      <c r="AA32" s="1039">
        <v>1</v>
      </c>
      <c r="AB32" s="1039"/>
      <c r="AC32" s="1039"/>
      <c r="AD32" s="1039"/>
      <c r="AE32" s="1040"/>
      <c r="AF32" s="1035">
        <v>127</v>
      </c>
      <c r="AG32" s="1036"/>
      <c r="AH32" s="1036"/>
      <c r="AI32" s="1036"/>
      <c r="AJ32" s="1037"/>
      <c r="AK32" s="980">
        <v>657</v>
      </c>
      <c r="AL32" s="971"/>
      <c r="AM32" s="971"/>
      <c r="AN32" s="971"/>
      <c r="AO32" s="971"/>
      <c r="AP32" s="971">
        <v>6242</v>
      </c>
      <c r="AQ32" s="971"/>
      <c r="AR32" s="971"/>
      <c r="AS32" s="971"/>
      <c r="AT32" s="971"/>
      <c r="AU32" s="971">
        <v>4563</v>
      </c>
      <c r="AV32" s="971"/>
      <c r="AW32" s="971"/>
      <c r="AX32" s="971"/>
      <c r="AY32" s="971"/>
      <c r="AZ32" s="1041" t="s">
        <v>547</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1040</v>
      </c>
      <c r="AG63" s="959"/>
      <c r="AH63" s="959"/>
      <c r="AI63" s="959"/>
      <c r="AJ63" s="1022"/>
      <c r="AK63" s="1023"/>
      <c r="AL63" s="963"/>
      <c r="AM63" s="963"/>
      <c r="AN63" s="963"/>
      <c r="AO63" s="963"/>
      <c r="AP63" s="959">
        <v>7120</v>
      </c>
      <c r="AQ63" s="959"/>
      <c r="AR63" s="959"/>
      <c r="AS63" s="959"/>
      <c r="AT63" s="959"/>
      <c r="AU63" s="959">
        <v>4609</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548</v>
      </c>
      <c r="C68" s="986"/>
      <c r="D68" s="986"/>
      <c r="E68" s="986"/>
      <c r="F68" s="986"/>
      <c r="G68" s="986"/>
      <c r="H68" s="986"/>
      <c r="I68" s="986"/>
      <c r="J68" s="986"/>
      <c r="K68" s="986"/>
      <c r="L68" s="986"/>
      <c r="M68" s="986"/>
      <c r="N68" s="986"/>
      <c r="O68" s="986"/>
      <c r="P68" s="987"/>
      <c r="Q68" s="988">
        <v>7671</v>
      </c>
      <c r="R68" s="982"/>
      <c r="S68" s="982"/>
      <c r="T68" s="982"/>
      <c r="U68" s="982"/>
      <c r="V68" s="982">
        <v>7513</v>
      </c>
      <c r="W68" s="982"/>
      <c r="X68" s="982"/>
      <c r="Y68" s="982"/>
      <c r="Z68" s="982"/>
      <c r="AA68" s="982">
        <v>158</v>
      </c>
      <c r="AB68" s="982"/>
      <c r="AC68" s="982"/>
      <c r="AD68" s="982"/>
      <c r="AE68" s="982"/>
      <c r="AF68" s="982">
        <v>158</v>
      </c>
      <c r="AG68" s="982"/>
      <c r="AH68" s="982"/>
      <c r="AI68" s="982"/>
      <c r="AJ68" s="982"/>
      <c r="AK68" s="982">
        <v>80</v>
      </c>
      <c r="AL68" s="982"/>
      <c r="AM68" s="982"/>
      <c r="AN68" s="982"/>
      <c r="AO68" s="982"/>
      <c r="AP68" s="982">
        <v>5622</v>
      </c>
      <c r="AQ68" s="982"/>
      <c r="AR68" s="982"/>
      <c r="AS68" s="982"/>
      <c r="AT68" s="982"/>
      <c r="AU68" s="982">
        <v>432</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549</v>
      </c>
      <c r="C69" s="975"/>
      <c r="D69" s="975"/>
      <c r="E69" s="975"/>
      <c r="F69" s="975"/>
      <c r="G69" s="975"/>
      <c r="H69" s="975"/>
      <c r="I69" s="975"/>
      <c r="J69" s="975"/>
      <c r="K69" s="975"/>
      <c r="L69" s="975"/>
      <c r="M69" s="975"/>
      <c r="N69" s="975"/>
      <c r="O69" s="975"/>
      <c r="P69" s="976"/>
      <c r="Q69" s="977">
        <v>18050</v>
      </c>
      <c r="R69" s="971"/>
      <c r="S69" s="971"/>
      <c r="T69" s="971"/>
      <c r="U69" s="971"/>
      <c r="V69" s="971">
        <v>18874</v>
      </c>
      <c r="W69" s="971"/>
      <c r="X69" s="971"/>
      <c r="Y69" s="971"/>
      <c r="Z69" s="971"/>
      <c r="AA69" s="971">
        <v>824</v>
      </c>
      <c r="AB69" s="971"/>
      <c r="AC69" s="971"/>
      <c r="AD69" s="971"/>
      <c r="AE69" s="971"/>
      <c r="AF69" s="971">
        <v>2596</v>
      </c>
      <c r="AG69" s="971"/>
      <c r="AH69" s="971"/>
      <c r="AI69" s="971"/>
      <c r="AJ69" s="971"/>
      <c r="AK69" s="971" t="s">
        <v>547</v>
      </c>
      <c r="AL69" s="971"/>
      <c r="AM69" s="971"/>
      <c r="AN69" s="971"/>
      <c r="AO69" s="971"/>
      <c r="AP69" s="971">
        <v>14109</v>
      </c>
      <c r="AQ69" s="971"/>
      <c r="AR69" s="971"/>
      <c r="AS69" s="971"/>
      <c r="AT69" s="971"/>
      <c r="AU69" s="971">
        <v>2317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550</v>
      </c>
      <c r="C70" s="975"/>
      <c r="D70" s="975"/>
      <c r="E70" s="975"/>
      <c r="F70" s="975"/>
      <c r="G70" s="975"/>
      <c r="H70" s="975"/>
      <c r="I70" s="975"/>
      <c r="J70" s="975"/>
      <c r="K70" s="975"/>
      <c r="L70" s="975"/>
      <c r="M70" s="975"/>
      <c r="N70" s="975"/>
      <c r="O70" s="975"/>
      <c r="P70" s="976"/>
      <c r="Q70" s="977">
        <v>6413</v>
      </c>
      <c r="R70" s="971"/>
      <c r="S70" s="971"/>
      <c r="T70" s="971"/>
      <c r="U70" s="971"/>
      <c r="V70" s="971">
        <v>6154</v>
      </c>
      <c r="W70" s="971"/>
      <c r="X70" s="971"/>
      <c r="Y70" s="971"/>
      <c r="Z70" s="971"/>
      <c r="AA70" s="971">
        <v>259</v>
      </c>
      <c r="AB70" s="971"/>
      <c r="AC70" s="971"/>
      <c r="AD70" s="971"/>
      <c r="AE70" s="971"/>
      <c r="AF70" s="971">
        <v>259</v>
      </c>
      <c r="AG70" s="971"/>
      <c r="AH70" s="971"/>
      <c r="AI70" s="971"/>
      <c r="AJ70" s="971"/>
      <c r="AK70" s="971" t="s">
        <v>547</v>
      </c>
      <c r="AL70" s="971"/>
      <c r="AM70" s="971"/>
      <c r="AN70" s="971"/>
      <c r="AO70" s="971"/>
      <c r="AP70" s="971" t="s">
        <v>547</v>
      </c>
      <c r="AQ70" s="971"/>
      <c r="AR70" s="971"/>
      <c r="AS70" s="971"/>
      <c r="AT70" s="971"/>
      <c r="AU70" s="971" t="s">
        <v>547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551</v>
      </c>
      <c r="C71" s="975"/>
      <c r="D71" s="975"/>
      <c r="E71" s="975"/>
      <c r="F71" s="975"/>
      <c r="G71" s="975"/>
      <c r="H71" s="975"/>
      <c r="I71" s="975"/>
      <c r="J71" s="975"/>
      <c r="K71" s="975"/>
      <c r="L71" s="975"/>
      <c r="M71" s="975"/>
      <c r="N71" s="975"/>
      <c r="O71" s="975"/>
      <c r="P71" s="976"/>
      <c r="Q71" s="977">
        <v>335</v>
      </c>
      <c r="R71" s="971"/>
      <c r="S71" s="971"/>
      <c r="T71" s="971"/>
      <c r="U71" s="971"/>
      <c r="V71" s="971">
        <v>181</v>
      </c>
      <c r="W71" s="971"/>
      <c r="X71" s="971"/>
      <c r="Y71" s="971"/>
      <c r="Z71" s="971"/>
      <c r="AA71" s="971">
        <v>154</v>
      </c>
      <c r="AB71" s="971"/>
      <c r="AC71" s="971"/>
      <c r="AD71" s="971"/>
      <c r="AE71" s="971"/>
      <c r="AF71" s="971">
        <v>154</v>
      </c>
      <c r="AG71" s="971"/>
      <c r="AH71" s="971"/>
      <c r="AI71" s="971"/>
      <c r="AJ71" s="971"/>
      <c r="AK71" s="971">
        <v>162</v>
      </c>
      <c r="AL71" s="971"/>
      <c r="AM71" s="971"/>
      <c r="AN71" s="971"/>
      <c r="AO71" s="971"/>
      <c r="AP71" s="971" t="s">
        <v>547</v>
      </c>
      <c r="AQ71" s="971"/>
      <c r="AR71" s="971"/>
      <c r="AS71" s="971"/>
      <c r="AT71" s="971"/>
      <c r="AU71" s="971" t="s">
        <v>547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552</v>
      </c>
      <c r="C72" s="975"/>
      <c r="D72" s="975"/>
      <c r="E72" s="975"/>
      <c r="F72" s="975"/>
      <c r="G72" s="975"/>
      <c r="H72" s="975"/>
      <c r="I72" s="975"/>
      <c r="J72" s="975"/>
      <c r="K72" s="975"/>
      <c r="L72" s="975"/>
      <c r="M72" s="975"/>
      <c r="N72" s="975"/>
      <c r="O72" s="975"/>
      <c r="P72" s="976"/>
      <c r="Q72" s="977">
        <v>166278</v>
      </c>
      <c r="R72" s="971"/>
      <c r="S72" s="971"/>
      <c r="T72" s="971"/>
      <c r="U72" s="971"/>
      <c r="V72" s="971">
        <v>162373</v>
      </c>
      <c r="W72" s="971"/>
      <c r="X72" s="971"/>
      <c r="Y72" s="971"/>
      <c r="Z72" s="971"/>
      <c r="AA72" s="971">
        <v>3905</v>
      </c>
      <c r="AB72" s="971"/>
      <c r="AC72" s="971"/>
      <c r="AD72" s="971"/>
      <c r="AE72" s="971"/>
      <c r="AF72" s="971">
        <v>3905</v>
      </c>
      <c r="AG72" s="971"/>
      <c r="AH72" s="971"/>
      <c r="AI72" s="971"/>
      <c r="AJ72" s="971"/>
      <c r="AK72" s="971">
        <v>1502</v>
      </c>
      <c r="AL72" s="971"/>
      <c r="AM72" s="971"/>
      <c r="AN72" s="971"/>
      <c r="AO72" s="971"/>
      <c r="AP72" s="971" t="s">
        <v>547</v>
      </c>
      <c r="AQ72" s="971"/>
      <c r="AR72" s="971"/>
      <c r="AS72" s="971"/>
      <c r="AT72" s="971"/>
      <c r="AU72" s="971" t="s">
        <v>547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553</v>
      </c>
      <c r="C73" s="975"/>
      <c r="D73" s="975"/>
      <c r="E73" s="975"/>
      <c r="F73" s="975"/>
      <c r="G73" s="975"/>
      <c r="H73" s="975"/>
      <c r="I73" s="975"/>
      <c r="J73" s="975"/>
      <c r="K73" s="975"/>
      <c r="L73" s="975"/>
      <c r="M73" s="975"/>
      <c r="N73" s="975"/>
      <c r="O73" s="975"/>
      <c r="P73" s="976"/>
      <c r="Q73" s="977">
        <v>1046</v>
      </c>
      <c r="R73" s="971"/>
      <c r="S73" s="971"/>
      <c r="T73" s="971"/>
      <c r="U73" s="971"/>
      <c r="V73" s="971">
        <v>1043</v>
      </c>
      <c r="W73" s="971"/>
      <c r="X73" s="971"/>
      <c r="Y73" s="971"/>
      <c r="Z73" s="971"/>
      <c r="AA73" s="971">
        <v>3</v>
      </c>
      <c r="AB73" s="971"/>
      <c r="AC73" s="971"/>
      <c r="AD73" s="971"/>
      <c r="AE73" s="971"/>
      <c r="AF73" s="971">
        <v>3</v>
      </c>
      <c r="AG73" s="971"/>
      <c r="AH73" s="971"/>
      <c r="AI73" s="971"/>
      <c r="AJ73" s="971"/>
      <c r="AK73" s="971" t="s">
        <v>547</v>
      </c>
      <c r="AL73" s="971"/>
      <c r="AM73" s="971"/>
      <c r="AN73" s="971"/>
      <c r="AO73" s="971"/>
      <c r="AP73" s="971" t="s">
        <v>547</v>
      </c>
      <c r="AQ73" s="971"/>
      <c r="AR73" s="971"/>
      <c r="AS73" s="971"/>
      <c r="AT73" s="971"/>
      <c r="AU73" s="971" t="s">
        <v>547</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554</v>
      </c>
      <c r="C74" s="975"/>
      <c r="D74" s="975"/>
      <c r="E74" s="975"/>
      <c r="F74" s="975"/>
      <c r="G74" s="975"/>
      <c r="H74" s="975"/>
      <c r="I74" s="975"/>
      <c r="J74" s="975"/>
      <c r="K74" s="975"/>
      <c r="L74" s="975"/>
      <c r="M74" s="975"/>
      <c r="N74" s="975"/>
      <c r="O74" s="975"/>
      <c r="P74" s="976"/>
      <c r="Q74" s="977">
        <v>127</v>
      </c>
      <c r="R74" s="971"/>
      <c r="S74" s="971"/>
      <c r="T74" s="971"/>
      <c r="U74" s="971"/>
      <c r="V74" s="971">
        <v>112</v>
      </c>
      <c r="W74" s="971"/>
      <c r="X74" s="971"/>
      <c r="Y74" s="971"/>
      <c r="Z74" s="971"/>
      <c r="AA74" s="971">
        <v>15</v>
      </c>
      <c r="AB74" s="971"/>
      <c r="AC74" s="971"/>
      <c r="AD74" s="971"/>
      <c r="AE74" s="971"/>
      <c r="AF74" s="971">
        <v>15</v>
      </c>
      <c r="AG74" s="971"/>
      <c r="AH74" s="971"/>
      <c r="AI74" s="971"/>
      <c r="AJ74" s="971"/>
      <c r="AK74" s="971">
        <v>48</v>
      </c>
      <c r="AL74" s="971"/>
      <c r="AM74" s="971"/>
      <c r="AN74" s="971"/>
      <c r="AO74" s="971"/>
      <c r="AP74" s="971" t="s">
        <v>547</v>
      </c>
      <c r="AQ74" s="971"/>
      <c r="AR74" s="971"/>
      <c r="AS74" s="971"/>
      <c r="AT74" s="971"/>
      <c r="AU74" s="971" t="s">
        <v>547</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555</v>
      </c>
      <c r="C75" s="975"/>
      <c r="D75" s="975"/>
      <c r="E75" s="975"/>
      <c r="F75" s="975"/>
      <c r="G75" s="975"/>
      <c r="H75" s="975"/>
      <c r="I75" s="975"/>
      <c r="J75" s="975"/>
      <c r="K75" s="975"/>
      <c r="L75" s="975"/>
      <c r="M75" s="975"/>
      <c r="N75" s="975"/>
      <c r="O75" s="975"/>
      <c r="P75" s="976"/>
      <c r="Q75" s="978">
        <v>30</v>
      </c>
      <c r="R75" s="979"/>
      <c r="S75" s="979"/>
      <c r="T75" s="979"/>
      <c r="U75" s="980"/>
      <c r="V75" s="981">
        <v>25</v>
      </c>
      <c r="W75" s="979"/>
      <c r="X75" s="979"/>
      <c r="Y75" s="979"/>
      <c r="Z75" s="980"/>
      <c r="AA75" s="981">
        <v>4</v>
      </c>
      <c r="AB75" s="979"/>
      <c r="AC75" s="979"/>
      <c r="AD75" s="979"/>
      <c r="AE75" s="980"/>
      <c r="AF75" s="981">
        <v>4</v>
      </c>
      <c r="AG75" s="979"/>
      <c r="AH75" s="979"/>
      <c r="AI75" s="979"/>
      <c r="AJ75" s="980"/>
      <c r="AK75" s="981">
        <v>8</v>
      </c>
      <c r="AL75" s="979"/>
      <c r="AM75" s="979"/>
      <c r="AN75" s="979"/>
      <c r="AO75" s="980"/>
      <c r="AP75" s="981" t="s">
        <v>547</v>
      </c>
      <c r="AQ75" s="979"/>
      <c r="AR75" s="979"/>
      <c r="AS75" s="979"/>
      <c r="AT75" s="980"/>
      <c r="AU75" s="981" t="s">
        <v>547</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556</v>
      </c>
      <c r="C76" s="975"/>
      <c r="D76" s="975"/>
      <c r="E76" s="975"/>
      <c r="F76" s="975"/>
      <c r="G76" s="975"/>
      <c r="H76" s="975"/>
      <c r="I76" s="975"/>
      <c r="J76" s="975"/>
      <c r="K76" s="975"/>
      <c r="L76" s="975"/>
      <c r="M76" s="975"/>
      <c r="N76" s="975"/>
      <c r="O76" s="975"/>
      <c r="P76" s="976"/>
      <c r="Q76" s="978">
        <v>13</v>
      </c>
      <c r="R76" s="979"/>
      <c r="S76" s="979"/>
      <c r="T76" s="979"/>
      <c r="U76" s="980"/>
      <c r="V76" s="981">
        <v>12</v>
      </c>
      <c r="W76" s="979"/>
      <c r="X76" s="979"/>
      <c r="Y76" s="979"/>
      <c r="Z76" s="980"/>
      <c r="AA76" s="981">
        <v>1</v>
      </c>
      <c r="AB76" s="979"/>
      <c r="AC76" s="979"/>
      <c r="AD76" s="979"/>
      <c r="AE76" s="980"/>
      <c r="AF76" s="981">
        <v>1</v>
      </c>
      <c r="AG76" s="979"/>
      <c r="AH76" s="979"/>
      <c r="AI76" s="979"/>
      <c r="AJ76" s="980"/>
      <c r="AK76" s="981" t="s">
        <v>547</v>
      </c>
      <c r="AL76" s="979"/>
      <c r="AM76" s="979"/>
      <c r="AN76" s="979"/>
      <c r="AO76" s="980"/>
      <c r="AP76" s="981" t="s">
        <v>547</v>
      </c>
      <c r="AQ76" s="979"/>
      <c r="AR76" s="979"/>
      <c r="AS76" s="979"/>
      <c r="AT76" s="980"/>
      <c r="AU76" s="981" t="s">
        <v>547</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7095</v>
      </c>
      <c r="AG88" s="959"/>
      <c r="AH88" s="959"/>
      <c r="AI88" s="959"/>
      <c r="AJ88" s="959"/>
      <c r="AK88" s="963"/>
      <c r="AL88" s="963"/>
      <c r="AM88" s="963"/>
      <c r="AN88" s="963"/>
      <c r="AO88" s="963"/>
      <c r="AP88" s="959">
        <v>19731</v>
      </c>
      <c r="AQ88" s="959"/>
      <c r="AR88" s="959"/>
      <c r="AS88" s="959"/>
      <c r="AT88" s="959"/>
      <c r="AU88" s="959">
        <v>2749</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41</v>
      </c>
      <c r="CS102" s="953"/>
      <c r="CT102" s="953"/>
      <c r="CU102" s="953"/>
      <c r="CV102" s="954"/>
      <c r="CW102" s="952">
        <v>2</v>
      </c>
      <c r="CX102" s="953"/>
      <c r="CY102" s="953"/>
      <c r="CZ102" s="953"/>
      <c r="DA102" s="954"/>
      <c r="DB102" s="952" t="s">
        <v>547</v>
      </c>
      <c r="DC102" s="953"/>
      <c r="DD102" s="953"/>
      <c r="DE102" s="953"/>
      <c r="DF102" s="954"/>
      <c r="DG102" s="952" t="s">
        <v>547</v>
      </c>
      <c r="DH102" s="953"/>
      <c r="DI102" s="953"/>
      <c r="DJ102" s="953"/>
      <c r="DK102" s="954"/>
      <c r="DL102" s="952" t="s">
        <v>547</v>
      </c>
      <c r="DM102" s="953"/>
      <c r="DN102" s="953"/>
      <c r="DO102" s="953"/>
      <c r="DP102" s="954"/>
      <c r="DQ102" s="952" t="s">
        <v>547</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1444990</v>
      </c>
      <c r="AB110" s="889"/>
      <c r="AC110" s="889"/>
      <c r="AD110" s="889"/>
      <c r="AE110" s="890"/>
      <c r="AF110" s="891">
        <v>1468899</v>
      </c>
      <c r="AG110" s="889"/>
      <c r="AH110" s="889"/>
      <c r="AI110" s="889"/>
      <c r="AJ110" s="890"/>
      <c r="AK110" s="891">
        <v>1482143</v>
      </c>
      <c r="AL110" s="889"/>
      <c r="AM110" s="889"/>
      <c r="AN110" s="889"/>
      <c r="AO110" s="890"/>
      <c r="AP110" s="892">
        <v>19.399999999999999</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14954807</v>
      </c>
      <c r="BR110" s="842"/>
      <c r="BS110" s="842"/>
      <c r="BT110" s="842"/>
      <c r="BU110" s="842"/>
      <c r="BV110" s="842">
        <v>14748847</v>
      </c>
      <c r="BW110" s="842"/>
      <c r="BX110" s="842"/>
      <c r="BY110" s="842"/>
      <c r="BZ110" s="842"/>
      <c r="CA110" s="842">
        <v>14426314</v>
      </c>
      <c r="CB110" s="842"/>
      <c r="CC110" s="842"/>
      <c r="CD110" s="842"/>
      <c r="CE110" s="842"/>
      <c r="CF110" s="866">
        <v>189.1</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416060</v>
      </c>
      <c r="BR111" s="817"/>
      <c r="BS111" s="817"/>
      <c r="BT111" s="817"/>
      <c r="BU111" s="817"/>
      <c r="BV111" s="817">
        <v>385200</v>
      </c>
      <c r="BW111" s="817"/>
      <c r="BX111" s="817"/>
      <c r="BY111" s="817"/>
      <c r="BZ111" s="817"/>
      <c r="CA111" s="817">
        <v>354380</v>
      </c>
      <c r="CB111" s="817"/>
      <c r="CC111" s="817"/>
      <c r="CD111" s="817"/>
      <c r="CE111" s="817"/>
      <c r="CF111" s="875">
        <v>4.5999999999999996</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5126932</v>
      </c>
      <c r="BR112" s="817"/>
      <c r="BS112" s="817"/>
      <c r="BT112" s="817"/>
      <c r="BU112" s="817"/>
      <c r="BV112" s="817">
        <v>5320442</v>
      </c>
      <c r="BW112" s="817"/>
      <c r="BX112" s="817"/>
      <c r="BY112" s="817"/>
      <c r="BZ112" s="817"/>
      <c r="CA112" s="817">
        <v>4608673</v>
      </c>
      <c r="CB112" s="817"/>
      <c r="CC112" s="817"/>
      <c r="CD112" s="817"/>
      <c r="CE112" s="817"/>
      <c r="CF112" s="875">
        <v>60.4</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531865</v>
      </c>
      <c r="AB113" s="919"/>
      <c r="AC113" s="919"/>
      <c r="AD113" s="919"/>
      <c r="AE113" s="920"/>
      <c r="AF113" s="921">
        <v>512293</v>
      </c>
      <c r="AG113" s="919"/>
      <c r="AH113" s="919"/>
      <c r="AI113" s="919"/>
      <c r="AJ113" s="920"/>
      <c r="AK113" s="921">
        <v>486179</v>
      </c>
      <c r="AL113" s="919"/>
      <c r="AM113" s="919"/>
      <c r="AN113" s="919"/>
      <c r="AO113" s="920"/>
      <c r="AP113" s="922">
        <v>6.4</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2987228</v>
      </c>
      <c r="BR113" s="817"/>
      <c r="BS113" s="817"/>
      <c r="BT113" s="817"/>
      <c r="BU113" s="817"/>
      <c r="BV113" s="817">
        <v>2894748</v>
      </c>
      <c r="BW113" s="817"/>
      <c r="BX113" s="817"/>
      <c r="BY113" s="817"/>
      <c r="BZ113" s="817"/>
      <c r="CA113" s="817">
        <v>2748916</v>
      </c>
      <c r="CB113" s="817"/>
      <c r="CC113" s="817"/>
      <c r="CD113" s="817"/>
      <c r="CE113" s="817"/>
      <c r="CF113" s="875">
        <v>36</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168265</v>
      </c>
      <c r="AB114" s="780"/>
      <c r="AC114" s="780"/>
      <c r="AD114" s="780"/>
      <c r="AE114" s="781"/>
      <c r="AF114" s="782">
        <v>202676</v>
      </c>
      <c r="AG114" s="780"/>
      <c r="AH114" s="780"/>
      <c r="AI114" s="780"/>
      <c r="AJ114" s="781"/>
      <c r="AK114" s="782">
        <v>190981</v>
      </c>
      <c r="AL114" s="780"/>
      <c r="AM114" s="780"/>
      <c r="AN114" s="780"/>
      <c r="AO114" s="781"/>
      <c r="AP114" s="824">
        <v>2.5</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2112037</v>
      </c>
      <c r="BR114" s="817"/>
      <c r="BS114" s="817"/>
      <c r="BT114" s="817"/>
      <c r="BU114" s="817"/>
      <c r="BV114" s="817">
        <v>2059366</v>
      </c>
      <c r="BW114" s="817"/>
      <c r="BX114" s="817"/>
      <c r="BY114" s="817"/>
      <c r="BZ114" s="817"/>
      <c r="CA114" s="817">
        <v>2066054</v>
      </c>
      <c r="CB114" s="817"/>
      <c r="CC114" s="817"/>
      <c r="CD114" s="817"/>
      <c r="CE114" s="817"/>
      <c r="CF114" s="875">
        <v>27.1</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35403</v>
      </c>
      <c r="AB115" s="919"/>
      <c r="AC115" s="919"/>
      <c r="AD115" s="919"/>
      <c r="AE115" s="920"/>
      <c r="AF115" s="921">
        <v>35048</v>
      </c>
      <c r="AG115" s="919"/>
      <c r="AH115" s="919"/>
      <c r="AI115" s="919"/>
      <c r="AJ115" s="920"/>
      <c r="AK115" s="921">
        <v>34671</v>
      </c>
      <c r="AL115" s="919"/>
      <c r="AM115" s="919"/>
      <c r="AN115" s="919"/>
      <c r="AO115" s="920"/>
      <c r="AP115" s="922">
        <v>0.5</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416060</v>
      </c>
      <c r="DH116" s="780"/>
      <c r="DI116" s="780"/>
      <c r="DJ116" s="780"/>
      <c r="DK116" s="781"/>
      <c r="DL116" s="782">
        <v>385200</v>
      </c>
      <c r="DM116" s="780"/>
      <c r="DN116" s="780"/>
      <c r="DO116" s="780"/>
      <c r="DP116" s="781"/>
      <c r="DQ116" s="782">
        <v>354380</v>
      </c>
      <c r="DR116" s="780"/>
      <c r="DS116" s="780"/>
      <c r="DT116" s="780"/>
      <c r="DU116" s="781"/>
      <c r="DV116" s="824">
        <v>4.5999999999999996</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2180523</v>
      </c>
      <c r="AB117" s="903"/>
      <c r="AC117" s="903"/>
      <c r="AD117" s="903"/>
      <c r="AE117" s="904"/>
      <c r="AF117" s="905">
        <v>2218916</v>
      </c>
      <c r="AG117" s="903"/>
      <c r="AH117" s="903"/>
      <c r="AI117" s="903"/>
      <c r="AJ117" s="904"/>
      <c r="AK117" s="905">
        <v>2193974</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25597064</v>
      </c>
      <c r="BR119" s="845"/>
      <c r="BS119" s="845"/>
      <c r="BT119" s="845"/>
      <c r="BU119" s="845"/>
      <c r="BV119" s="845">
        <v>25408603</v>
      </c>
      <c r="BW119" s="845"/>
      <c r="BX119" s="845"/>
      <c r="BY119" s="845"/>
      <c r="BZ119" s="845"/>
      <c r="CA119" s="845">
        <v>24204337</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3386442</v>
      </c>
      <c r="BR120" s="842"/>
      <c r="BS120" s="842"/>
      <c r="BT120" s="842"/>
      <c r="BU120" s="842"/>
      <c r="BV120" s="842">
        <v>3744081</v>
      </c>
      <c r="BW120" s="842"/>
      <c r="BX120" s="842"/>
      <c r="BY120" s="842"/>
      <c r="BZ120" s="842"/>
      <c r="CA120" s="842">
        <v>3660011</v>
      </c>
      <c r="CB120" s="842"/>
      <c r="CC120" s="842"/>
      <c r="CD120" s="842"/>
      <c r="CE120" s="842"/>
      <c r="CF120" s="866">
        <v>48</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5067410</v>
      </c>
      <c r="DH120" s="842"/>
      <c r="DI120" s="842"/>
      <c r="DJ120" s="842"/>
      <c r="DK120" s="842"/>
      <c r="DL120" s="842">
        <v>5268151</v>
      </c>
      <c r="DM120" s="842"/>
      <c r="DN120" s="842"/>
      <c r="DO120" s="842"/>
      <c r="DP120" s="842"/>
      <c r="DQ120" s="842">
        <v>4563004</v>
      </c>
      <c r="DR120" s="842"/>
      <c r="DS120" s="842"/>
      <c r="DT120" s="842"/>
      <c r="DU120" s="842"/>
      <c r="DV120" s="843">
        <v>59.8</v>
      </c>
      <c r="DW120" s="843"/>
      <c r="DX120" s="843"/>
      <c r="DY120" s="843"/>
      <c r="DZ120" s="844"/>
    </row>
    <row r="121" spans="1:130" s="218"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1703720</v>
      </c>
      <c r="BR121" s="817"/>
      <c r="BS121" s="817"/>
      <c r="BT121" s="817"/>
      <c r="BU121" s="817"/>
      <c r="BV121" s="817">
        <v>1829718</v>
      </c>
      <c r="BW121" s="817"/>
      <c r="BX121" s="817"/>
      <c r="BY121" s="817"/>
      <c r="BZ121" s="817"/>
      <c r="CA121" s="817">
        <v>1676242</v>
      </c>
      <c r="CB121" s="817"/>
      <c r="CC121" s="817"/>
      <c r="CD121" s="817"/>
      <c r="CE121" s="817"/>
      <c r="CF121" s="875">
        <v>22</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59522</v>
      </c>
      <c r="DH121" s="817"/>
      <c r="DI121" s="817"/>
      <c r="DJ121" s="817"/>
      <c r="DK121" s="817"/>
      <c r="DL121" s="817">
        <v>52291</v>
      </c>
      <c r="DM121" s="817"/>
      <c r="DN121" s="817"/>
      <c r="DO121" s="817"/>
      <c r="DP121" s="817"/>
      <c r="DQ121" s="817">
        <v>45669</v>
      </c>
      <c r="DR121" s="817"/>
      <c r="DS121" s="817"/>
      <c r="DT121" s="817"/>
      <c r="DU121" s="817"/>
      <c r="DV121" s="794">
        <v>0.6</v>
      </c>
      <c r="DW121" s="794"/>
      <c r="DX121" s="794"/>
      <c r="DY121" s="794"/>
      <c r="DZ121" s="795"/>
    </row>
    <row r="122" spans="1:130" s="218"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11496922</v>
      </c>
      <c r="BR122" s="845"/>
      <c r="BS122" s="845"/>
      <c r="BT122" s="845"/>
      <c r="BU122" s="845"/>
      <c r="BV122" s="845">
        <v>11151128</v>
      </c>
      <c r="BW122" s="845"/>
      <c r="BX122" s="845"/>
      <c r="BY122" s="845"/>
      <c r="BZ122" s="845"/>
      <c r="CA122" s="845">
        <v>10651738</v>
      </c>
      <c r="CB122" s="845"/>
      <c r="CC122" s="845"/>
      <c r="CD122" s="845"/>
      <c r="CE122" s="845"/>
      <c r="CF122" s="846">
        <v>139.6</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18"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30840</v>
      </c>
      <c r="AB123" s="780"/>
      <c r="AC123" s="780"/>
      <c r="AD123" s="780"/>
      <c r="AE123" s="781"/>
      <c r="AF123" s="782">
        <v>30840</v>
      </c>
      <c r="AG123" s="780"/>
      <c r="AH123" s="780"/>
      <c r="AI123" s="780"/>
      <c r="AJ123" s="781"/>
      <c r="AK123" s="782">
        <v>30840</v>
      </c>
      <c r="AL123" s="780"/>
      <c r="AM123" s="780"/>
      <c r="AN123" s="780"/>
      <c r="AO123" s="781"/>
      <c r="AP123" s="824">
        <v>0.4</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16587084</v>
      </c>
      <c r="BR123" s="833"/>
      <c r="BS123" s="833"/>
      <c r="BT123" s="833"/>
      <c r="BU123" s="833"/>
      <c r="BV123" s="833">
        <v>16724927</v>
      </c>
      <c r="BW123" s="833"/>
      <c r="BX123" s="833"/>
      <c r="BY123" s="833"/>
      <c r="BZ123" s="833"/>
      <c r="CA123" s="833">
        <v>15987991</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122.5</v>
      </c>
      <c r="BR124" s="831"/>
      <c r="BS124" s="831"/>
      <c r="BT124" s="831"/>
      <c r="BU124" s="831"/>
      <c r="BV124" s="831">
        <v>114.7</v>
      </c>
      <c r="BW124" s="831"/>
      <c r="BX124" s="831"/>
      <c r="BY124" s="831"/>
      <c r="BZ124" s="831"/>
      <c r="CA124" s="831">
        <v>107.6</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4563</v>
      </c>
      <c r="AB127" s="780"/>
      <c r="AC127" s="780"/>
      <c r="AD127" s="780"/>
      <c r="AE127" s="781"/>
      <c r="AF127" s="782">
        <v>4208</v>
      </c>
      <c r="AG127" s="780"/>
      <c r="AH127" s="780"/>
      <c r="AI127" s="780"/>
      <c r="AJ127" s="781"/>
      <c r="AK127" s="782">
        <v>3831</v>
      </c>
      <c r="AL127" s="780"/>
      <c r="AM127" s="780"/>
      <c r="AN127" s="780"/>
      <c r="AO127" s="781"/>
      <c r="AP127" s="824">
        <v>0.1</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185420</v>
      </c>
      <c r="AB128" s="801"/>
      <c r="AC128" s="801"/>
      <c r="AD128" s="801"/>
      <c r="AE128" s="802"/>
      <c r="AF128" s="803">
        <v>188896</v>
      </c>
      <c r="AG128" s="801"/>
      <c r="AH128" s="801"/>
      <c r="AI128" s="801"/>
      <c r="AJ128" s="802"/>
      <c r="AK128" s="803">
        <v>166744</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13.6</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8377772</v>
      </c>
      <c r="AB129" s="780"/>
      <c r="AC129" s="780"/>
      <c r="AD129" s="780"/>
      <c r="AE129" s="781"/>
      <c r="AF129" s="782">
        <v>8625204</v>
      </c>
      <c r="AG129" s="780"/>
      <c r="AH129" s="780"/>
      <c r="AI129" s="780"/>
      <c r="AJ129" s="781"/>
      <c r="AK129" s="782">
        <v>8601753</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18.600000000000001</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1028499</v>
      </c>
      <c r="AB130" s="780"/>
      <c r="AC130" s="780"/>
      <c r="AD130" s="780"/>
      <c r="AE130" s="781"/>
      <c r="AF130" s="782">
        <v>1056696</v>
      </c>
      <c r="AG130" s="780"/>
      <c r="AH130" s="780"/>
      <c r="AI130" s="780"/>
      <c r="AJ130" s="781"/>
      <c r="AK130" s="782">
        <v>972591</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13.2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7349273</v>
      </c>
      <c r="AB131" s="764"/>
      <c r="AC131" s="764"/>
      <c r="AD131" s="764"/>
      <c r="AE131" s="765"/>
      <c r="AF131" s="766">
        <v>7568508</v>
      </c>
      <c r="AG131" s="764"/>
      <c r="AH131" s="764"/>
      <c r="AI131" s="764"/>
      <c r="AJ131" s="765"/>
      <c r="AK131" s="766">
        <v>7629162</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107.6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13.152375749999999</v>
      </c>
      <c r="AB132" s="745"/>
      <c r="AC132" s="745"/>
      <c r="AD132" s="745"/>
      <c r="AE132" s="746"/>
      <c r="AF132" s="747">
        <v>12.860183279999999</v>
      </c>
      <c r="AG132" s="745"/>
      <c r="AH132" s="745"/>
      <c r="AI132" s="745"/>
      <c r="AJ132" s="746"/>
      <c r="AK132" s="747">
        <v>13.82378563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12.2</v>
      </c>
      <c r="AB133" s="724"/>
      <c r="AC133" s="724"/>
      <c r="AD133" s="724"/>
      <c r="AE133" s="725"/>
      <c r="AF133" s="723">
        <v>12.6</v>
      </c>
      <c r="AG133" s="724"/>
      <c r="AH133" s="724"/>
      <c r="AI133" s="724"/>
      <c r="AJ133" s="725"/>
      <c r="AK133" s="723">
        <v>13.2</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AqODAIyxaodbusF5+3It77CzvajhSsrA/fCeplTZ8ztqfCy9+uaA9yfO9dXupUVGJiNEDLqbvyKuE4RQ3CRo2A==" saltValue="tvbr0zwJ5mP5t4A0oLIbB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S0/H834oVgwtlJ3M2mHBtt+FXT92JFz+ivZMzuWn/dWgIrHSSPjWitr+VdJP3uFzPZTv2i05DIZlcNZxLbqPBg==" saltValue="EJYYbX9Yy0x9CV4b2kmKh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dAKEPxTR9LBlTimYXiClH27CLOuTPlnSm/WY/RsTbn3DRhTQi/2pA/s2XasMnl0WIeGB/BgPIAQMRFVwq3BbQ==" saltValue="AqsJUsSKnUWobPtuOZMuF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2718316</v>
      </c>
      <c r="AP9" s="269">
        <v>93509</v>
      </c>
      <c r="AQ9" s="270">
        <v>117270</v>
      </c>
      <c r="AR9" s="271">
        <v>-20.3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412555</v>
      </c>
      <c r="AP10" s="272">
        <v>14192</v>
      </c>
      <c r="AQ10" s="273">
        <v>10490</v>
      </c>
      <c r="AR10" s="274">
        <v>35.299999999999997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115872</v>
      </c>
      <c r="AP11" s="272">
        <v>3986</v>
      </c>
      <c r="AQ11" s="273">
        <v>1802</v>
      </c>
      <c r="AR11" s="274">
        <v>121.2</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v>3</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131161</v>
      </c>
      <c r="AP13" s="272">
        <v>4512</v>
      </c>
      <c r="AQ13" s="273">
        <v>4482</v>
      </c>
      <c r="AR13" s="274">
        <v>0.7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41168</v>
      </c>
      <c r="AP14" s="272">
        <v>1416</v>
      </c>
      <c r="AQ14" s="273">
        <v>2749</v>
      </c>
      <c r="AR14" s="274">
        <v>-48.5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-188370</v>
      </c>
      <c r="AP15" s="272">
        <v>-6480</v>
      </c>
      <c r="AQ15" s="273">
        <v>-7399</v>
      </c>
      <c r="AR15" s="274">
        <v>-12.4</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3230702</v>
      </c>
      <c r="AP16" s="272">
        <v>111135</v>
      </c>
      <c r="AQ16" s="273">
        <v>129397</v>
      </c>
      <c r="AR16" s="274">
        <v>-14.1</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8.5</v>
      </c>
      <c r="AP21" s="286">
        <v>11.07</v>
      </c>
      <c r="AQ21" s="287">
        <v>-2.57</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100</v>
      </c>
      <c r="AP22" s="291">
        <v>97.2</v>
      </c>
      <c r="AQ22" s="292">
        <v>2.8</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1482143</v>
      </c>
      <c r="AP32" s="300">
        <v>50985</v>
      </c>
      <c r="AQ32" s="301">
        <v>74841</v>
      </c>
      <c r="AR32" s="302">
        <v>-31.9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v>1</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486179</v>
      </c>
      <c r="AP35" s="300">
        <v>16724</v>
      </c>
      <c r="AQ35" s="301">
        <v>16683</v>
      </c>
      <c r="AR35" s="302">
        <v>0.2</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190981</v>
      </c>
      <c r="AP36" s="300">
        <v>6570</v>
      </c>
      <c r="AQ36" s="301">
        <v>2411</v>
      </c>
      <c r="AR36" s="302">
        <v>172.5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v>34671</v>
      </c>
      <c r="AP37" s="300">
        <v>1193</v>
      </c>
      <c r="AQ37" s="301">
        <v>548</v>
      </c>
      <c r="AR37" s="302">
        <v>117.7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487</v>
      </c>
      <c r="AP38" s="303" t="s">
        <v>487</v>
      </c>
      <c r="AQ38" s="304">
        <v>7</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-166744</v>
      </c>
      <c r="AP39" s="300">
        <v>-5736</v>
      </c>
      <c r="AQ39" s="301">
        <v>-3756</v>
      </c>
      <c r="AR39" s="302">
        <v>52.7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-972591</v>
      </c>
      <c r="AP40" s="300">
        <v>-33457</v>
      </c>
      <c r="AQ40" s="301">
        <v>-63247</v>
      </c>
      <c r="AR40" s="302">
        <v>-47.1</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1054639</v>
      </c>
      <c r="AP41" s="300">
        <v>36279</v>
      </c>
      <c r="AQ41" s="301">
        <v>27488</v>
      </c>
      <c r="AR41" s="302">
        <v>32</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1118584</v>
      </c>
      <c r="AN51" s="322">
        <v>36389</v>
      </c>
      <c r="AO51" s="323">
        <v>-26.9</v>
      </c>
      <c r="AP51" s="324">
        <v>92632</v>
      </c>
      <c r="AQ51" s="325">
        <v>-1.5</v>
      </c>
      <c r="AR51" s="326">
        <v>-25.4</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629136</v>
      </c>
      <c r="AN52" s="330">
        <v>20466</v>
      </c>
      <c r="AO52" s="331">
        <v>-28</v>
      </c>
      <c r="AP52" s="332">
        <v>47978</v>
      </c>
      <c r="AQ52" s="333">
        <v>-2</v>
      </c>
      <c r="AR52" s="334">
        <v>-26</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1958940</v>
      </c>
      <c r="AN53" s="322">
        <v>64662</v>
      </c>
      <c r="AO53" s="323">
        <v>77.7</v>
      </c>
      <c r="AP53" s="324">
        <v>96469</v>
      </c>
      <c r="AQ53" s="325">
        <v>4.0999999999999996</v>
      </c>
      <c r="AR53" s="326">
        <v>73.599999999999994</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537117</v>
      </c>
      <c r="AN54" s="330">
        <v>17730</v>
      </c>
      <c r="AO54" s="331">
        <v>-13.4</v>
      </c>
      <c r="AP54" s="332">
        <v>49775</v>
      </c>
      <c r="AQ54" s="333">
        <v>3.7</v>
      </c>
      <c r="AR54" s="334">
        <v>-17.100000000000001</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1253543</v>
      </c>
      <c r="AN55" s="322">
        <v>41998</v>
      </c>
      <c r="AO55" s="323">
        <v>-35</v>
      </c>
      <c r="AP55" s="324">
        <v>85743</v>
      </c>
      <c r="AQ55" s="325">
        <v>-11.1</v>
      </c>
      <c r="AR55" s="326">
        <v>-23.9</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779282</v>
      </c>
      <c r="AN56" s="330">
        <v>26108</v>
      </c>
      <c r="AO56" s="331">
        <v>47.3</v>
      </c>
      <c r="AP56" s="332">
        <v>45231</v>
      </c>
      <c r="AQ56" s="333">
        <v>-9.1</v>
      </c>
      <c r="AR56" s="334">
        <v>56.4</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2012325</v>
      </c>
      <c r="AN57" s="322">
        <v>68295</v>
      </c>
      <c r="AO57" s="323">
        <v>62.6</v>
      </c>
      <c r="AP57" s="324">
        <v>92509</v>
      </c>
      <c r="AQ57" s="325">
        <v>7.9</v>
      </c>
      <c r="AR57" s="326">
        <v>54.7</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1159498</v>
      </c>
      <c r="AN58" s="330">
        <v>39352</v>
      </c>
      <c r="AO58" s="331">
        <v>50.7</v>
      </c>
      <c r="AP58" s="332">
        <v>52274</v>
      </c>
      <c r="AQ58" s="333">
        <v>15.6</v>
      </c>
      <c r="AR58" s="334">
        <v>35.1</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1925002</v>
      </c>
      <c r="AN59" s="322">
        <v>66220</v>
      </c>
      <c r="AO59" s="323">
        <v>-3</v>
      </c>
      <c r="AP59" s="324">
        <v>98544</v>
      </c>
      <c r="AQ59" s="325">
        <v>6.5</v>
      </c>
      <c r="AR59" s="326">
        <v>-9.5</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815070</v>
      </c>
      <c r="AN60" s="330">
        <v>28038</v>
      </c>
      <c r="AO60" s="331">
        <v>-28.8</v>
      </c>
      <c r="AP60" s="332">
        <v>55816</v>
      </c>
      <c r="AQ60" s="333">
        <v>6.8</v>
      </c>
      <c r="AR60" s="334">
        <v>-35.6</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1653679</v>
      </c>
      <c r="AN61" s="337">
        <v>55513</v>
      </c>
      <c r="AO61" s="338">
        <v>15.1</v>
      </c>
      <c r="AP61" s="339">
        <v>93179</v>
      </c>
      <c r="AQ61" s="340">
        <v>1.2</v>
      </c>
      <c r="AR61" s="326">
        <v>13.9</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784021</v>
      </c>
      <c r="AN62" s="330">
        <v>26339</v>
      </c>
      <c r="AO62" s="331">
        <v>5.6</v>
      </c>
      <c r="AP62" s="332">
        <v>50215</v>
      </c>
      <c r="AQ62" s="333">
        <v>3</v>
      </c>
      <c r="AR62" s="334">
        <v>2.6</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yqlgyEQp3gmUo+2fxYPMsqzO+ZbRKOJsIn7Nb0Lj9dkD/KhHUh6zSNhC2aph9ObVzvc4D6wXqKqF4kYejx1NgA==" saltValue="E9nv3iDDKAEC+fObGQzs6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0" spans="125:125" ht="13.5" hidden="1" customHeight="1" x14ac:dyDescent="0.2"/>
    <row r="121" spans="125:125" ht="13.5" hidden="1" customHeight="1" x14ac:dyDescent="0.2">
      <c r="DU121" s="247"/>
    </row>
  </sheetData>
  <sheetProtection algorithmName="SHA-512" hashValue="P/lnit54i4lG7fZ+sop8nsTok+g5wU9M6QLWzm9sCDFb5/AgcFiih/b/OxI/yyjiJTy8NAP8QZ2E8X/Vs3uxzA==" saltValue="R6UkYI2iynZmreuqPMjc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kmrNy8/QT7L5HGBcvUMmspeVB6+rqpnUwn7DMFG+zD8Mw7YBXdn8xbkWfxM2PBWyygM4ObXs5AqdYx06kIGqlw==" saltValue="bVNEGSTWgyVdJvQ9U+Yc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7.98</v>
      </c>
      <c r="G47" s="12">
        <v>8.2100000000000009</v>
      </c>
      <c r="H47" s="12">
        <v>9.83</v>
      </c>
      <c r="I47" s="12">
        <v>10.49</v>
      </c>
      <c r="J47" s="13">
        <v>9.9700000000000006</v>
      </c>
    </row>
    <row r="48" spans="2:10" ht="57.75" customHeight="1" x14ac:dyDescent="0.2">
      <c r="B48" s="14"/>
      <c r="C48" s="1141" t="s">
        <v>4</v>
      </c>
      <c r="D48" s="1141"/>
      <c r="E48" s="1142"/>
      <c r="F48" s="15">
        <v>9.64</v>
      </c>
      <c r="G48" s="16">
        <v>13.86</v>
      </c>
      <c r="H48" s="16">
        <v>14.02</v>
      </c>
      <c r="I48" s="16">
        <v>11.93</v>
      </c>
      <c r="J48" s="17">
        <v>11.2</v>
      </c>
    </row>
    <row r="49" spans="2:10" ht="57.75" customHeight="1" thickBot="1" x14ac:dyDescent="0.25">
      <c r="B49" s="18"/>
      <c r="C49" s="1143" t="s">
        <v>5</v>
      </c>
      <c r="D49" s="1143"/>
      <c r="E49" s="1144"/>
      <c r="F49" s="19" t="s">
        <v>530</v>
      </c>
      <c r="G49" s="20">
        <v>4.96</v>
      </c>
      <c r="H49" s="20">
        <v>1.32</v>
      </c>
      <c r="I49" s="20" t="s">
        <v>531</v>
      </c>
      <c r="J49" s="21" t="s">
        <v>532</v>
      </c>
    </row>
    <row r="50" spans="2:10" ht="13.2" x14ac:dyDescent="0.2"/>
  </sheetData>
  <sheetProtection algorithmName="SHA-512" hashValue="Mig91xAsaa6lGkUO7NvtEVXRTeOPmpZva9Rt69d2kv/nUoVcwySsmR/bIKaaN2V1IFqcZDDNbudHU7NKAA0a8Q==" saltValue="YIr/DlwMdf6S5eO4BmBRn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2026-03-17T01:26:27Z</cp:lastPrinted>
  <dcterms:created xsi:type="dcterms:W3CDTF">2026-02-23T04:47:59Z</dcterms:created>
  <dcterms:modified xsi:type="dcterms:W3CDTF">2026-03-17T01:26:38Z</dcterms:modified>
  <cp:category/>
</cp:coreProperties>
</file>