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【nagashima】待避データ\長島データ\長島\長島データ\移行データ\長島\00　管財係データ\公共施設等総合管理計画策定資料\"/>
    </mc:Choice>
  </mc:AlternateContent>
  <bookViews>
    <workbookView xWindow="0" yWindow="0" windowWidth="10170" windowHeight="7185" tabRatio="601"/>
  </bookViews>
  <sheets>
    <sheet name="調査表" sheetId="11" r:id="rId1"/>
    <sheet name="増減事由コード表" sheetId="6" r:id="rId2"/>
    <sheet name="会計区分コード" sheetId="7" r:id="rId3"/>
    <sheet name="償却率表" sheetId="2" state="hidden" r:id="rId4"/>
    <sheet name="PD" sheetId="10" r:id="rId5"/>
  </sheets>
  <definedNames>
    <definedName name="_xlnm._FilterDatabase" localSheetId="0" hidden="1">調査表!$A$3:$CS$391</definedName>
    <definedName name="_xlnm.Print_Titles" localSheetId="0">調査表!$1:$11</definedName>
    <definedName name="勘定科目" localSheetId="0">PD!$A:$A</definedName>
    <definedName name="資産区分" localSheetId="0">PD!$D:$D</definedName>
    <definedName name="償却区分" localSheetId="0">PD!$G:$G</definedName>
    <definedName name="登録時価額算定方法" localSheetId="0">PD!$J:$J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5" i="11" l="1"/>
  <c r="AK16" i="11"/>
  <c r="AK17" i="11"/>
  <c r="AK18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K32" i="11"/>
  <c r="AK33" i="11"/>
  <c r="AK34" i="11"/>
  <c r="AK35" i="11"/>
  <c r="AK36" i="11"/>
  <c r="AK37" i="11"/>
  <c r="AK38" i="11"/>
  <c r="AK39" i="11"/>
  <c r="AK40" i="11"/>
  <c r="AK41" i="11"/>
  <c r="AK42" i="11"/>
  <c r="AK43" i="11"/>
  <c r="AK44" i="11"/>
  <c r="AK45" i="11"/>
  <c r="AK46" i="11"/>
  <c r="AK47" i="11"/>
  <c r="AK48" i="11"/>
  <c r="AK49" i="11"/>
  <c r="AK50" i="11"/>
  <c r="AK51" i="11"/>
  <c r="AK52" i="11"/>
  <c r="AK53" i="11"/>
  <c r="AK54" i="11"/>
  <c r="AK55" i="11"/>
  <c r="AK56" i="11"/>
  <c r="AK57" i="11"/>
  <c r="AK58" i="11"/>
  <c r="AK59" i="11"/>
  <c r="AK60" i="11"/>
  <c r="AK61" i="11"/>
  <c r="AK62" i="11"/>
  <c r="AK63" i="11"/>
  <c r="AK64" i="11"/>
  <c r="AK65" i="11"/>
  <c r="AK66" i="11"/>
  <c r="AK67" i="11"/>
  <c r="AK68" i="11"/>
  <c r="AK69" i="11"/>
  <c r="AK70" i="11"/>
  <c r="AK71" i="11"/>
  <c r="AK72" i="11"/>
  <c r="AK73" i="11"/>
  <c r="AK74" i="11"/>
  <c r="AK75" i="11"/>
  <c r="AK76" i="11"/>
  <c r="AK77" i="11"/>
  <c r="AK78" i="11"/>
  <c r="AK79" i="11"/>
  <c r="AK80" i="11"/>
  <c r="AK81" i="11"/>
  <c r="AK82" i="11"/>
  <c r="AK83" i="11"/>
  <c r="AK84" i="11"/>
  <c r="AK85" i="11"/>
  <c r="AK86" i="11"/>
  <c r="AK87" i="11"/>
  <c r="AK88" i="11"/>
  <c r="AK89" i="11"/>
  <c r="AK90" i="11"/>
  <c r="AK91" i="11"/>
  <c r="AK92" i="11"/>
  <c r="AK93" i="11"/>
  <c r="AK94" i="11"/>
  <c r="AK95" i="11"/>
  <c r="AK96" i="11"/>
  <c r="AK97" i="11"/>
  <c r="AK98" i="11"/>
  <c r="AK99" i="11"/>
  <c r="AK100" i="11"/>
  <c r="AK101" i="11"/>
  <c r="AK102" i="11"/>
  <c r="AK103" i="11"/>
  <c r="AK104" i="11"/>
  <c r="AK105" i="11"/>
  <c r="AK106" i="11"/>
  <c r="AK107" i="11"/>
  <c r="AK108" i="11"/>
  <c r="AK109" i="11"/>
  <c r="AK110" i="11"/>
  <c r="AK111" i="11"/>
  <c r="AK112" i="11"/>
  <c r="AK113" i="11"/>
  <c r="AK114" i="11"/>
  <c r="AK115" i="11"/>
  <c r="AK116" i="11"/>
  <c r="AK117" i="11"/>
  <c r="AK118" i="11"/>
  <c r="AK119" i="11"/>
  <c r="AK120" i="11"/>
  <c r="AK121" i="11"/>
  <c r="AK122" i="11"/>
  <c r="AK123" i="11"/>
  <c r="AK124" i="11"/>
  <c r="AK125" i="11"/>
  <c r="AK126" i="11"/>
  <c r="AK127" i="11"/>
  <c r="AK128" i="11"/>
  <c r="AK129" i="11"/>
  <c r="AK130" i="11"/>
  <c r="AK131" i="11"/>
  <c r="AK132" i="11"/>
  <c r="AK133" i="11"/>
  <c r="AK134" i="11"/>
  <c r="AK135" i="11"/>
  <c r="AK136" i="11"/>
  <c r="AK137" i="11"/>
  <c r="AK138" i="11"/>
  <c r="AK139" i="11"/>
  <c r="AK140" i="11"/>
  <c r="AK141" i="11"/>
  <c r="AK142" i="11"/>
  <c r="AK143" i="11"/>
  <c r="AK144" i="11"/>
  <c r="AK145" i="11"/>
  <c r="AK146" i="11"/>
  <c r="AK147" i="11"/>
  <c r="AK148" i="11"/>
  <c r="AK149" i="11"/>
  <c r="AK150" i="11"/>
  <c r="AK151" i="11"/>
  <c r="AK152" i="11"/>
  <c r="AK153" i="11"/>
  <c r="AK154" i="11"/>
  <c r="AK155" i="11"/>
  <c r="AK156" i="11"/>
  <c r="AK157" i="11"/>
  <c r="AK158" i="11"/>
  <c r="AK159" i="11"/>
  <c r="AK160" i="11"/>
  <c r="AK161" i="11"/>
  <c r="AK162" i="11"/>
  <c r="AK163" i="11"/>
  <c r="AK164" i="11"/>
  <c r="AK165" i="11"/>
  <c r="AK166" i="11"/>
  <c r="AK167" i="11"/>
  <c r="AK168" i="11"/>
  <c r="AK169" i="11"/>
  <c r="AK170" i="11"/>
  <c r="AK171" i="11"/>
  <c r="AK172" i="11"/>
  <c r="AK173" i="11"/>
  <c r="AK174" i="11"/>
  <c r="AK175" i="11"/>
  <c r="AK176" i="11"/>
  <c r="AK177" i="11"/>
  <c r="AK178" i="11"/>
  <c r="AK179" i="11"/>
  <c r="AK180" i="11"/>
  <c r="AK181" i="11"/>
  <c r="AK182" i="11"/>
  <c r="AK183" i="11"/>
  <c r="AK184" i="11"/>
  <c r="AK185" i="11"/>
  <c r="AK186" i="11"/>
  <c r="AK187" i="11"/>
  <c r="AK188" i="11"/>
  <c r="AK189" i="11"/>
  <c r="AK190" i="11"/>
  <c r="AK191" i="11"/>
  <c r="AK192" i="11"/>
  <c r="AK193" i="11"/>
  <c r="AK194" i="11"/>
  <c r="AK195" i="11"/>
  <c r="AK196" i="11"/>
  <c r="AK197" i="11"/>
  <c r="AK198" i="11"/>
  <c r="AK199" i="11"/>
  <c r="AK200" i="11"/>
  <c r="AK201" i="11"/>
  <c r="AK202" i="11"/>
  <c r="AK203" i="11"/>
  <c r="AK204" i="11"/>
  <c r="AK205" i="11"/>
  <c r="AK206" i="11"/>
  <c r="AK207" i="11"/>
  <c r="AK208" i="11"/>
  <c r="AK209" i="11"/>
  <c r="AK210" i="11"/>
  <c r="AK211" i="11"/>
  <c r="AK212" i="11"/>
  <c r="AK213" i="11"/>
  <c r="AK214" i="11"/>
  <c r="AK215" i="11"/>
  <c r="AK216" i="11"/>
  <c r="AK217" i="11"/>
  <c r="AK218" i="11"/>
  <c r="AK219" i="11"/>
  <c r="AK220" i="11"/>
  <c r="AK221" i="11"/>
  <c r="AK222" i="11"/>
  <c r="AK223" i="11"/>
  <c r="AK224" i="11"/>
  <c r="AK225" i="11"/>
  <c r="AK226" i="11"/>
  <c r="AK227" i="11"/>
  <c r="AK228" i="11"/>
  <c r="AK229" i="11"/>
  <c r="AK230" i="11"/>
  <c r="AK231" i="11"/>
  <c r="AK232" i="11"/>
  <c r="AK233" i="11"/>
  <c r="AK234" i="11"/>
  <c r="AK235" i="11"/>
  <c r="AK236" i="11"/>
  <c r="AK237" i="11"/>
  <c r="AK238" i="11"/>
  <c r="AK239" i="11"/>
  <c r="AK240" i="11"/>
  <c r="AK241" i="11"/>
  <c r="AK242" i="11"/>
  <c r="AK243" i="11"/>
  <c r="AK244" i="11"/>
  <c r="AK245" i="11"/>
  <c r="AK246" i="11"/>
  <c r="AK247" i="11"/>
  <c r="AK248" i="11"/>
  <c r="AK249" i="11"/>
  <c r="AK250" i="11"/>
  <c r="AK251" i="11"/>
  <c r="AK252" i="11"/>
  <c r="AK253" i="11"/>
  <c r="AK254" i="11"/>
  <c r="AK255" i="11"/>
  <c r="AK256" i="11"/>
  <c r="AK257" i="11"/>
  <c r="AK258" i="11"/>
  <c r="AK259" i="11"/>
  <c r="AK260" i="11"/>
  <c r="AK261" i="11"/>
  <c r="AK262" i="11"/>
  <c r="AK263" i="11"/>
  <c r="AK264" i="11"/>
  <c r="AK265" i="11"/>
  <c r="AK266" i="11"/>
  <c r="AK267" i="11"/>
  <c r="AK268" i="11"/>
  <c r="AK269" i="11"/>
  <c r="AK270" i="11"/>
  <c r="AK271" i="11"/>
  <c r="AK272" i="11"/>
  <c r="AK273" i="11"/>
  <c r="AK274" i="11"/>
  <c r="AK275" i="11"/>
  <c r="AK276" i="11"/>
  <c r="AK277" i="11"/>
  <c r="AK278" i="11"/>
  <c r="AK279" i="11"/>
  <c r="AK280" i="11"/>
  <c r="AK281" i="11"/>
  <c r="AK282" i="11"/>
  <c r="AK283" i="11"/>
  <c r="AK284" i="11"/>
  <c r="AK285" i="11"/>
  <c r="AK286" i="11"/>
  <c r="AK287" i="11"/>
  <c r="AK288" i="11"/>
  <c r="AK289" i="11"/>
  <c r="AK290" i="11"/>
  <c r="AK291" i="11"/>
  <c r="AK292" i="11"/>
  <c r="AK293" i="11"/>
  <c r="AK294" i="11"/>
  <c r="AK295" i="11"/>
  <c r="AK296" i="11"/>
  <c r="AK297" i="11"/>
  <c r="AK298" i="11"/>
  <c r="AK299" i="11"/>
  <c r="AK300" i="11"/>
  <c r="AK301" i="11"/>
  <c r="AK302" i="11"/>
  <c r="AK303" i="11"/>
  <c r="AK304" i="11"/>
  <c r="AK305" i="11"/>
  <c r="AK306" i="11"/>
  <c r="AK307" i="11"/>
  <c r="AK308" i="11"/>
  <c r="AK309" i="11"/>
  <c r="AK310" i="11"/>
  <c r="AK311" i="11"/>
  <c r="AK312" i="11"/>
  <c r="AK313" i="11"/>
  <c r="AK314" i="11"/>
  <c r="AK315" i="11"/>
  <c r="AK316" i="11"/>
  <c r="AK317" i="11"/>
  <c r="AK318" i="11"/>
  <c r="AK319" i="11"/>
  <c r="AK320" i="11"/>
  <c r="AK321" i="11"/>
  <c r="AK322" i="11"/>
  <c r="AK323" i="11"/>
  <c r="AK324" i="11"/>
  <c r="AK325" i="11"/>
  <c r="AK326" i="11"/>
  <c r="AK327" i="11"/>
  <c r="AK328" i="11"/>
  <c r="AK329" i="11"/>
  <c r="AK330" i="11"/>
  <c r="AK331" i="11"/>
  <c r="AK332" i="11"/>
  <c r="AK333" i="11"/>
  <c r="AK334" i="11"/>
  <c r="AK335" i="11"/>
  <c r="AK336" i="11"/>
  <c r="AK337" i="11"/>
  <c r="AK338" i="11"/>
  <c r="AK339" i="11"/>
  <c r="AK340" i="11"/>
  <c r="AK341" i="11"/>
  <c r="AK342" i="11"/>
  <c r="AK343" i="11"/>
  <c r="AK344" i="11"/>
  <c r="AK345" i="11"/>
  <c r="AK346" i="11"/>
  <c r="AK347" i="11"/>
  <c r="AK348" i="11"/>
  <c r="AK349" i="11"/>
  <c r="AK350" i="11"/>
  <c r="AK351" i="11"/>
  <c r="AK352" i="11"/>
  <c r="AK353" i="11"/>
  <c r="AK354" i="11"/>
  <c r="AK355" i="11"/>
  <c r="AK356" i="11"/>
  <c r="AK357" i="11"/>
  <c r="AK358" i="11"/>
  <c r="AK359" i="11"/>
  <c r="AK360" i="11"/>
  <c r="AK361" i="11"/>
  <c r="AK362" i="11"/>
  <c r="AK363" i="11"/>
  <c r="AK364" i="11"/>
  <c r="AK365" i="11"/>
  <c r="AK366" i="11"/>
  <c r="AK367" i="11"/>
  <c r="AK368" i="11"/>
  <c r="AK369" i="11"/>
  <c r="AK370" i="11"/>
  <c r="AK371" i="11"/>
  <c r="AK372" i="11"/>
  <c r="AK373" i="11"/>
  <c r="AK374" i="11"/>
  <c r="AK375" i="11"/>
  <c r="AK376" i="11"/>
  <c r="AK377" i="11"/>
  <c r="AK378" i="11"/>
  <c r="AK379" i="11"/>
  <c r="AK380" i="11"/>
  <c r="AK381" i="11"/>
  <c r="AK382" i="11"/>
  <c r="AK383" i="11"/>
  <c r="AK384" i="11"/>
  <c r="AK385" i="11"/>
  <c r="AK386" i="11"/>
  <c r="AK387" i="11"/>
  <c r="AK388" i="11"/>
  <c r="AQ389" i="11" l="1"/>
  <c r="ES15" i="11" l="1"/>
  <c r="ET15" i="11"/>
  <c r="EW15" i="11" s="1"/>
  <c r="FB15" i="11" s="1"/>
  <c r="ES16" i="11"/>
  <c r="ET16" i="11"/>
  <c r="EW16" i="11" s="1"/>
  <c r="FB16" i="11" s="1"/>
  <c r="ES17" i="11"/>
  <c r="ET17" i="11"/>
  <c r="ES18" i="11"/>
  <c r="ET18" i="11"/>
  <c r="EW18" i="11" s="1"/>
  <c r="FB18" i="11" s="1"/>
  <c r="ES19" i="11"/>
  <c r="ET19" i="11"/>
  <c r="EW19" i="11" s="1"/>
  <c r="FB19" i="11" s="1"/>
  <c r="ES20" i="11"/>
  <c r="ET20" i="11"/>
  <c r="EW20" i="11" s="1"/>
  <c r="FB20" i="11" s="1"/>
  <c r="ES21" i="11"/>
  <c r="ET21" i="11"/>
  <c r="EW21" i="11" s="1"/>
  <c r="FB21" i="11" s="1"/>
  <c r="ES22" i="11"/>
  <c r="ET22" i="11"/>
  <c r="ES23" i="11"/>
  <c r="ET23" i="11"/>
  <c r="ES24" i="11"/>
  <c r="ET24" i="11"/>
  <c r="EW24" i="11" s="1"/>
  <c r="FB24" i="11" s="1"/>
  <c r="ES25" i="11"/>
  <c r="ET25" i="11"/>
  <c r="EW25" i="11" s="1"/>
  <c r="FB25" i="11" s="1"/>
  <c r="ES26" i="11"/>
  <c r="ET26" i="11"/>
  <c r="EW26" i="11" s="1"/>
  <c r="FB26" i="11" s="1"/>
  <c r="ES27" i="11"/>
  <c r="ET27" i="11"/>
  <c r="EW27" i="11" s="1"/>
  <c r="FB27" i="11" s="1"/>
  <c r="ES28" i="11"/>
  <c r="ET28" i="11"/>
  <c r="ES29" i="11"/>
  <c r="ET29" i="11"/>
  <c r="ES30" i="11"/>
  <c r="ET30" i="11"/>
  <c r="ES31" i="11"/>
  <c r="ET31" i="11"/>
  <c r="EW31" i="11" s="1"/>
  <c r="FB31" i="11" s="1"/>
  <c r="ES32" i="11"/>
  <c r="ET32" i="11"/>
  <c r="EW32" i="11" s="1"/>
  <c r="FB32" i="11" s="1"/>
  <c r="ES33" i="11"/>
  <c r="ET33" i="11"/>
  <c r="ES34" i="11"/>
  <c r="ET34" i="11"/>
  <c r="EW34" i="11" s="1"/>
  <c r="FB34" i="11" s="1"/>
  <c r="ES35" i="11"/>
  <c r="ET35" i="11"/>
  <c r="EW35" i="11" s="1"/>
  <c r="FB35" i="11" s="1"/>
  <c r="ES36" i="11"/>
  <c r="ET36" i="11"/>
  <c r="EW36" i="11" s="1"/>
  <c r="FB36" i="11" s="1"/>
  <c r="ES37" i="11"/>
  <c r="ET37" i="11"/>
  <c r="EW37" i="11" s="1"/>
  <c r="FB37" i="11" s="1"/>
  <c r="ES38" i="11"/>
  <c r="ET38" i="11"/>
  <c r="ES39" i="11"/>
  <c r="ET39" i="11"/>
  <c r="ES40" i="11"/>
  <c r="ET40" i="11"/>
  <c r="EW40" i="11" s="1"/>
  <c r="FB40" i="11" s="1"/>
  <c r="ES41" i="11"/>
  <c r="ET41" i="11"/>
  <c r="ES42" i="11"/>
  <c r="ET42" i="11"/>
  <c r="ES43" i="11"/>
  <c r="ET43" i="11"/>
  <c r="ES44" i="11"/>
  <c r="ET44" i="11"/>
  <c r="ES45" i="11"/>
  <c r="ET45" i="11"/>
  <c r="ES46" i="11"/>
  <c r="ET46" i="11"/>
  <c r="ES47" i="11"/>
  <c r="ET47" i="11"/>
  <c r="EW47" i="11" s="1"/>
  <c r="FB47" i="11" s="1"/>
  <c r="ES48" i="11"/>
  <c r="ET48" i="11"/>
  <c r="EW48" i="11" s="1"/>
  <c r="FB48" i="11" s="1"/>
  <c r="ES49" i="11"/>
  <c r="ET49" i="11"/>
  <c r="EW49" i="11" s="1"/>
  <c r="FB49" i="11" s="1"/>
  <c r="ES50" i="11"/>
  <c r="ET50" i="11"/>
  <c r="EW50" i="11" s="1"/>
  <c r="FB50" i="11" s="1"/>
  <c r="ES51" i="11"/>
  <c r="ET51" i="11"/>
  <c r="EW51" i="11" s="1"/>
  <c r="FB51" i="11" s="1"/>
  <c r="ES52" i="11"/>
  <c r="ET52" i="11"/>
  <c r="EW52" i="11" s="1"/>
  <c r="FB52" i="11" s="1"/>
  <c r="ES53" i="11"/>
  <c r="ET53" i="11"/>
  <c r="ES54" i="11"/>
  <c r="ET54" i="11"/>
  <c r="EW54" i="11" s="1"/>
  <c r="FB54" i="11" s="1"/>
  <c r="ES55" i="11"/>
  <c r="ET55" i="11"/>
  <c r="ES56" i="11"/>
  <c r="ET56" i="11"/>
  <c r="ES57" i="11"/>
  <c r="ET57" i="11"/>
  <c r="EW57" i="11" s="1"/>
  <c r="FB57" i="11" s="1"/>
  <c r="ES58" i="11"/>
  <c r="ET58" i="11"/>
  <c r="EW58" i="11" s="1"/>
  <c r="FB58" i="11" s="1"/>
  <c r="ES59" i="11"/>
  <c r="ET59" i="11"/>
  <c r="ES60" i="11"/>
  <c r="ET60" i="11"/>
  <c r="EW60" i="11" s="1"/>
  <c r="FB60" i="11" s="1"/>
  <c r="ES61" i="11"/>
  <c r="ET61" i="11"/>
  <c r="ES62" i="11"/>
  <c r="ET62" i="11"/>
  <c r="ES63" i="11"/>
  <c r="ET63" i="11"/>
  <c r="ES64" i="11"/>
  <c r="ET64" i="11"/>
  <c r="ES65" i="11"/>
  <c r="ET65" i="11"/>
  <c r="ES66" i="11"/>
  <c r="ET66" i="11"/>
  <c r="EW66" i="11" s="1"/>
  <c r="FB66" i="11" s="1"/>
  <c r="ES67" i="11"/>
  <c r="ET67" i="11"/>
  <c r="ES68" i="11"/>
  <c r="ET68" i="11"/>
  <c r="ES69" i="11"/>
  <c r="ET69" i="11"/>
  <c r="EW69" i="11" s="1"/>
  <c r="FB69" i="11" s="1"/>
  <c r="ES70" i="11"/>
  <c r="ET70" i="11"/>
  <c r="ES71" i="11"/>
  <c r="ET71" i="11"/>
  <c r="EW71" i="11" s="1"/>
  <c r="FB71" i="11" s="1"/>
  <c r="ES72" i="11"/>
  <c r="ET72" i="11"/>
  <c r="EW72" i="11" s="1"/>
  <c r="FB72" i="11" s="1"/>
  <c r="ES73" i="11"/>
  <c r="ET73" i="11"/>
  <c r="EW73" i="11" s="1"/>
  <c r="FB73" i="11" s="1"/>
  <c r="ES74" i="11"/>
  <c r="ET74" i="11"/>
  <c r="ES75" i="11"/>
  <c r="ET75" i="11"/>
  <c r="ES76" i="11"/>
  <c r="ET76" i="11"/>
  <c r="EW76" i="11" s="1"/>
  <c r="FB76" i="11" s="1"/>
  <c r="ES77" i="11"/>
  <c r="ET77" i="11"/>
  <c r="ES78" i="11"/>
  <c r="ET78" i="11"/>
  <c r="EW78" i="11" s="1"/>
  <c r="FB78" i="11" s="1"/>
  <c r="ES79" i="11"/>
  <c r="ET79" i="11"/>
  <c r="ES80" i="11"/>
  <c r="ET80" i="11"/>
  <c r="EW80" i="11" s="1"/>
  <c r="FB80" i="11" s="1"/>
  <c r="ES81" i="11"/>
  <c r="ET81" i="11"/>
  <c r="EW81" i="11" s="1"/>
  <c r="FB81" i="11" s="1"/>
  <c r="ES82" i="11"/>
  <c r="ET82" i="11"/>
  <c r="ES83" i="11"/>
  <c r="ET83" i="11"/>
  <c r="EW83" i="11" s="1"/>
  <c r="FB83" i="11" s="1"/>
  <c r="ES84" i="11"/>
  <c r="ET84" i="11"/>
  <c r="EW84" i="11" s="1"/>
  <c r="FB84" i="11" s="1"/>
  <c r="ES85" i="11"/>
  <c r="ET85" i="11"/>
  <c r="ES86" i="11"/>
  <c r="ET86" i="11"/>
  <c r="EW86" i="11" s="1"/>
  <c r="FB86" i="11" s="1"/>
  <c r="ES87" i="11"/>
  <c r="ET87" i="11"/>
  <c r="ES88" i="11"/>
  <c r="ET88" i="11"/>
  <c r="ES89" i="11"/>
  <c r="ET89" i="11"/>
  <c r="EW89" i="11" s="1"/>
  <c r="FB89" i="11" s="1"/>
  <c r="ES90" i="11"/>
  <c r="ET90" i="11"/>
  <c r="EW90" i="11" s="1"/>
  <c r="FB90" i="11" s="1"/>
  <c r="ES91" i="11"/>
  <c r="ET91" i="11"/>
  <c r="EW91" i="11" s="1"/>
  <c r="FB91" i="11" s="1"/>
  <c r="ES92" i="11"/>
  <c r="ET92" i="11"/>
  <c r="ES93" i="11"/>
  <c r="ET93" i="11"/>
  <c r="ES94" i="11"/>
  <c r="ET94" i="11"/>
  <c r="EW94" i="11" s="1"/>
  <c r="FB94" i="11" s="1"/>
  <c r="ES95" i="11"/>
  <c r="ET95" i="11"/>
  <c r="ES96" i="11"/>
  <c r="ET96" i="11"/>
  <c r="EW96" i="11" s="1"/>
  <c r="FB96" i="11" s="1"/>
  <c r="ES97" i="11"/>
  <c r="ET97" i="11"/>
  <c r="ES98" i="11"/>
  <c r="ET98" i="11"/>
  <c r="EW98" i="11" s="1"/>
  <c r="FB98" i="11" s="1"/>
  <c r="ES99" i="11"/>
  <c r="ET99" i="11"/>
  <c r="ES100" i="11"/>
  <c r="ET100" i="11"/>
  <c r="ES101" i="11"/>
  <c r="ET101" i="11"/>
  <c r="ES102" i="11"/>
  <c r="ET102" i="11"/>
  <c r="ES103" i="11"/>
  <c r="ET103" i="11"/>
  <c r="ES104" i="11"/>
  <c r="ET104" i="11"/>
  <c r="ES105" i="11"/>
  <c r="ET105" i="11"/>
  <c r="ES106" i="11"/>
  <c r="ET106" i="11"/>
  <c r="ES107" i="11"/>
  <c r="ET107" i="11"/>
  <c r="ES108" i="11"/>
  <c r="ET108" i="11"/>
  <c r="ES109" i="11"/>
  <c r="ET109" i="11"/>
  <c r="ES110" i="11"/>
  <c r="ET110" i="11"/>
  <c r="ES111" i="11"/>
  <c r="ET111" i="11"/>
  <c r="ES112" i="11"/>
  <c r="ET112" i="11"/>
  <c r="ES113" i="11"/>
  <c r="ET113" i="11"/>
  <c r="ES114" i="11"/>
  <c r="ET114" i="11"/>
  <c r="ES115" i="11"/>
  <c r="ET115" i="11"/>
  <c r="ES116" i="11"/>
  <c r="ET116" i="11"/>
  <c r="ES117" i="11"/>
  <c r="ET117" i="11"/>
  <c r="ES118" i="11"/>
  <c r="ET118" i="11"/>
  <c r="ES119" i="11"/>
  <c r="ET119" i="11"/>
  <c r="ES120" i="11"/>
  <c r="ET120" i="11"/>
  <c r="ES121" i="11"/>
  <c r="ET121" i="11"/>
  <c r="ES122" i="11"/>
  <c r="ET122" i="11"/>
  <c r="ES123" i="11"/>
  <c r="ET123" i="11"/>
  <c r="ES124" i="11"/>
  <c r="ET124" i="11"/>
  <c r="ES125" i="11"/>
  <c r="ET125" i="11"/>
  <c r="ES126" i="11"/>
  <c r="ET126" i="11"/>
  <c r="EW126" i="11" s="1"/>
  <c r="FB126" i="11" s="1"/>
  <c r="ES127" i="11"/>
  <c r="ET127" i="11"/>
  <c r="EW127" i="11" s="1"/>
  <c r="FB127" i="11" s="1"/>
  <c r="ES128" i="11"/>
  <c r="ET128" i="11"/>
  <c r="ES129" i="11"/>
  <c r="ET129" i="11"/>
  <c r="ES130" i="11"/>
  <c r="ET130" i="11"/>
  <c r="ES131" i="11"/>
  <c r="ET131" i="11"/>
  <c r="ES132" i="11"/>
  <c r="ET132" i="11"/>
  <c r="ES133" i="11"/>
  <c r="ET133" i="11"/>
  <c r="ES134" i="11"/>
  <c r="ET134" i="11"/>
  <c r="ES135" i="11"/>
  <c r="ET135" i="11"/>
  <c r="EW135" i="11" s="1"/>
  <c r="FB135" i="11" s="1"/>
  <c r="ES136" i="11"/>
  <c r="ET136" i="11"/>
  <c r="ES137" i="11"/>
  <c r="ET137" i="11"/>
  <c r="ES138" i="11"/>
  <c r="ET138" i="11"/>
  <c r="EW138" i="11" s="1"/>
  <c r="FB138" i="11" s="1"/>
  <c r="ES139" i="11"/>
  <c r="ET139" i="11"/>
  <c r="EW139" i="11" s="1"/>
  <c r="FB139" i="11" s="1"/>
  <c r="ES140" i="11"/>
  <c r="ET140" i="11"/>
  <c r="ES141" i="11"/>
  <c r="ET141" i="11"/>
  <c r="ES142" i="11"/>
  <c r="ET142" i="11"/>
  <c r="ES143" i="11"/>
  <c r="ET143" i="11"/>
  <c r="ES144" i="11"/>
  <c r="ET144" i="11"/>
  <c r="ES145" i="11"/>
  <c r="ET145" i="11"/>
  <c r="ES146" i="11"/>
  <c r="ET146" i="11"/>
  <c r="ES147" i="11"/>
  <c r="ET147" i="11"/>
  <c r="ES148" i="11"/>
  <c r="ET148" i="11"/>
  <c r="ES149" i="11"/>
  <c r="ET149" i="11"/>
  <c r="ES150" i="11"/>
  <c r="ET150" i="11"/>
  <c r="ES151" i="11"/>
  <c r="ET151" i="11"/>
  <c r="ES152" i="11"/>
  <c r="ET152" i="11"/>
  <c r="ES153" i="11"/>
  <c r="ET153" i="11"/>
  <c r="ES154" i="11"/>
  <c r="ET154" i="11"/>
  <c r="ES155" i="11"/>
  <c r="ET155" i="11"/>
  <c r="ES156" i="11"/>
  <c r="ET156" i="11"/>
  <c r="ES157" i="11"/>
  <c r="ET157" i="11"/>
  <c r="ES158" i="11"/>
  <c r="ET158" i="11"/>
  <c r="ES159" i="11"/>
  <c r="ET159" i="11"/>
  <c r="EW159" i="11" s="1"/>
  <c r="FB159" i="11" s="1"/>
  <c r="ES160" i="11"/>
  <c r="ET160" i="11"/>
  <c r="ES161" i="11"/>
  <c r="ET161" i="11"/>
  <c r="EW161" i="11" s="1"/>
  <c r="FB161" i="11" s="1"/>
  <c r="ES162" i="11"/>
  <c r="ET162" i="11"/>
  <c r="ES163" i="11"/>
  <c r="ET163" i="11"/>
  <c r="EW163" i="11" s="1"/>
  <c r="FB163" i="11" s="1"/>
  <c r="ES164" i="11"/>
  <c r="ET164" i="11"/>
  <c r="EW164" i="11" s="1"/>
  <c r="FB164" i="11" s="1"/>
  <c r="ES165" i="11"/>
  <c r="ET165" i="11"/>
  <c r="EW165" i="11" s="1"/>
  <c r="FB165" i="11" s="1"/>
  <c r="ES166" i="11"/>
  <c r="ET166" i="11"/>
  <c r="ES167" i="11"/>
  <c r="ET167" i="11"/>
  <c r="EW167" i="11" s="1"/>
  <c r="FB167" i="11" s="1"/>
  <c r="ES168" i="11"/>
  <c r="ET168" i="11"/>
  <c r="EW168" i="11" s="1"/>
  <c r="FB168" i="11" s="1"/>
  <c r="ES169" i="11"/>
  <c r="ET169" i="11"/>
  <c r="EW169" i="11" s="1"/>
  <c r="FB169" i="11" s="1"/>
  <c r="ES170" i="11"/>
  <c r="ET170" i="11"/>
  <c r="EW170" i="11" s="1"/>
  <c r="FB170" i="11" s="1"/>
  <c r="ES171" i="11"/>
  <c r="ET171" i="11"/>
  <c r="EW171" i="11" s="1"/>
  <c r="FB171" i="11" s="1"/>
  <c r="ES172" i="11"/>
  <c r="ET172" i="11"/>
  <c r="ES173" i="11"/>
  <c r="ET173" i="11"/>
  <c r="EW173" i="11" s="1"/>
  <c r="FB173" i="11" s="1"/>
  <c r="ES174" i="11"/>
  <c r="ET174" i="11"/>
  <c r="EW174" i="11" s="1"/>
  <c r="FB174" i="11" s="1"/>
  <c r="ES175" i="11"/>
  <c r="ET175" i="11"/>
  <c r="EW175" i="11" s="1"/>
  <c r="FB175" i="11" s="1"/>
  <c r="ES176" i="11"/>
  <c r="ET176" i="11"/>
  <c r="ES177" i="11"/>
  <c r="ET177" i="11"/>
  <c r="EW177" i="11" s="1"/>
  <c r="FB177" i="11" s="1"/>
  <c r="ES178" i="11"/>
  <c r="ET178" i="11"/>
  <c r="ES179" i="11"/>
  <c r="ET179" i="11"/>
  <c r="EW179" i="11" s="1"/>
  <c r="FB179" i="11" s="1"/>
  <c r="ES180" i="11"/>
  <c r="ET180" i="11"/>
  <c r="EW180" i="11" s="1"/>
  <c r="FB180" i="11" s="1"/>
  <c r="ES181" i="11"/>
  <c r="ET181" i="11"/>
  <c r="EW181" i="11" s="1"/>
  <c r="FB181" i="11" s="1"/>
  <c r="ES182" i="11"/>
  <c r="ET182" i="11"/>
  <c r="ES183" i="11"/>
  <c r="ET183" i="11"/>
  <c r="EW183" i="11" s="1"/>
  <c r="FB183" i="11" s="1"/>
  <c r="ES184" i="11"/>
  <c r="ET184" i="11"/>
  <c r="EW184" i="11" s="1"/>
  <c r="FB184" i="11" s="1"/>
  <c r="ES185" i="11"/>
  <c r="ET185" i="11"/>
  <c r="EW185" i="11" s="1"/>
  <c r="FB185" i="11" s="1"/>
  <c r="ES186" i="11"/>
  <c r="ET186" i="11"/>
  <c r="EW186" i="11" s="1"/>
  <c r="FB186" i="11" s="1"/>
  <c r="ES187" i="11"/>
  <c r="ET187" i="11"/>
  <c r="EW187" i="11" s="1"/>
  <c r="FB187" i="11" s="1"/>
  <c r="ES188" i="11"/>
  <c r="ET188" i="11"/>
  <c r="ES189" i="11"/>
  <c r="ET189" i="11"/>
  <c r="EW189" i="11" s="1"/>
  <c r="FB189" i="11" s="1"/>
  <c r="ES190" i="11"/>
  <c r="ET190" i="11"/>
  <c r="EW190" i="11" s="1"/>
  <c r="FB190" i="11" s="1"/>
  <c r="ES191" i="11"/>
  <c r="ET191" i="11"/>
  <c r="EW191" i="11" s="1"/>
  <c r="FB191" i="11" s="1"/>
  <c r="ES192" i="11"/>
  <c r="ET192" i="11"/>
  <c r="ES193" i="11"/>
  <c r="ET193" i="11"/>
  <c r="EW193" i="11" s="1"/>
  <c r="FB193" i="11" s="1"/>
  <c r="ES194" i="11"/>
  <c r="ET194" i="11"/>
  <c r="ES195" i="11"/>
  <c r="ET195" i="11"/>
  <c r="EW195" i="11" s="1"/>
  <c r="FB195" i="11" s="1"/>
  <c r="ES196" i="11"/>
  <c r="ET196" i="11"/>
  <c r="ES197" i="11"/>
  <c r="ET197" i="11"/>
  <c r="EW197" i="11" s="1"/>
  <c r="FB197" i="11" s="1"/>
  <c r="ES198" i="11"/>
  <c r="ET198" i="11"/>
  <c r="ES199" i="11"/>
  <c r="ET199" i="11"/>
  <c r="EW199" i="11" s="1"/>
  <c r="FB199" i="11" s="1"/>
  <c r="ES200" i="11"/>
  <c r="ET200" i="11"/>
  <c r="ES201" i="11"/>
  <c r="ET201" i="11"/>
  <c r="EW201" i="11" s="1"/>
  <c r="FB201" i="11" s="1"/>
  <c r="ES202" i="11"/>
  <c r="ET202" i="11"/>
  <c r="ES203" i="11"/>
  <c r="ET203" i="11"/>
  <c r="EW203" i="11" s="1"/>
  <c r="FB203" i="11" s="1"/>
  <c r="ES204" i="11"/>
  <c r="ET204" i="11"/>
  <c r="ES205" i="11"/>
  <c r="ET205" i="11"/>
  <c r="EW205" i="11" s="1"/>
  <c r="FB205" i="11" s="1"/>
  <c r="ES206" i="11"/>
  <c r="ET206" i="11"/>
  <c r="ES207" i="11"/>
  <c r="ET207" i="11"/>
  <c r="EW207" i="11" s="1"/>
  <c r="FB207" i="11" s="1"/>
  <c r="ES208" i="11"/>
  <c r="ET208" i="11"/>
  <c r="ES209" i="11"/>
  <c r="ET209" i="11"/>
  <c r="EW209" i="11" s="1"/>
  <c r="FB209" i="11" s="1"/>
  <c r="ES210" i="11"/>
  <c r="ET210" i="11"/>
  <c r="ES211" i="11"/>
  <c r="ET211" i="11"/>
  <c r="EW211" i="11" s="1"/>
  <c r="FB211" i="11" s="1"/>
  <c r="ES212" i="11"/>
  <c r="ET212" i="11"/>
  <c r="ES213" i="11"/>
  <c r="ET213" i="11"/>
  <c r="EW213" i="11" s="1"/>
  <c r="FB213" i="11" s="1"/>
  <c r="ES214" i="11"/>
  <c r="ET214" i="11"/>
  <c r="ES215" i="11"/>
  <c r="ET215" i="11"/>
  <c r="EW215" i="11" s="1"/>
  <c r="FB215" i="11" s="1"/>
  <c r="ES216" i="11"/>
  <c r="ET216" i="11"/>
  <c r="ES217" i="11"/>
  <c r="ET217" i="11"/>
  <c r="EW217" i="11" s="1"/>
  <c r="FB217" i="11" s="1"/>
  <c r="ES218" i="11"/>
  <c r="ET218" i="11"/>
  <c r="ES219" i="11"/>
  <c r="ET219" i="11"/>
  <c r="EW219" i="11" s="1"/>
  <c r="FB219" i="11" s="1"/>
  <c r="ES220" i="11"/>
  <c r="ET220" i="11"/>
  <c r="ES221" i="11"/>
  <c r="ET221" i="11"/>
  <c r="EW221" i="11" s="1"/>
  <c r="FB221" i="11" s="1"/>
  <c r="ES222" i="11"/>
  <c r="ET222" i="11"/>
  <c r="ES223" i="11"/>
  <c r="ET223" i="11"/>
  <c r="EW223" i="11" s="1"/>
  <c r="FB223" i="11" s="1"/>
  <c r="ES224" i="11"/>
  <c r="ET224" i="11"/>
  <c r="ES225" i="11"/>
  <c r="ET225" i="11"/>
  <c r="EW225" i="11" s="1"/>
  <c r="FB225" i="11" s="1"/>
  <c r="ES226" i="11"/>
  <c r="ET226" i="11"/>
  <c r="ES227" i="11"/>
  <c r="ET227" i="11"/>
  <c r="EW227" i="11" s="1"/>
  <c r="FB227" i="11" s="1"/>
  <c r="ES228" i="11"/>
  <c r="ET228" i="11"/>
  <c r="ES229" i="11"/>
  <c r="ET229" i="11"/>
  <c r="EW229" i="11" s="1"/>
  <c r="FB229" i="11" s="1"/>
  <c r="ES230" i="11"/>
  <c r="ET230" i="11"/>
  <c r="ES231" i="11"/>
  <c r="ET231" i="11"/>
  <c r="EW231" i="11" s="1"/>
  <c r="FB231" i="11" s="1"/>
  <c r="ES232" i="11"/>
  <c r="ET232" i="11"/>
  <c r="ES233" i="11"/>
  <c r="ET233" i="11"/>
  <c r="EW233" i="11" s="1"/>
  <c r="FB233" i="11" s="1"/>
  <c r="ES234" i="11"/>
  <c r="ET234" i="11"/>
  <c r="ES235" i="11"/>
  <c r="ET235" i="11"/>
  <c r="EW235" i="11" s="1"/>
  <c r="FB235" i="11" s="1"/>
  <c r="ES236" i="11"/>
  <c r="ET236" i="11"/>
  <c r="ES237" i="11"/>
  <c r="ET237" i="11"/>
  <c r="EW237" i="11" s="1"/>
  <c r="FB237" i="11" s="1"/>
  <c r="ES238" i="11"/>
  <c r="ET238" i="11"/>
  <c r="ES239" i="11"/>
  <c r="ET239" i="11"/>
  <c r="EW239" i="11" s="1"/>
  <c r="FB239" i="11" s="1"/>
  <c r="ES240" i="11"/>
  <c r="ET240" i="11"/>
  <c r="ES241" i="11"/>
  <c r="ET241" i="11"/>
  <c r="EW241" i="11" s="1"/>
  <c r="FB241" i="11" s="1"/>
  <c r="ES242" i="11"/>
  <c r="ET242" i="11"/>
  <c r="EW242" i="11" s="1"/>
  <c r="FB242" i="11" s="1"/>
  <c r="ES243" i="11"/>
  <c r="ET243" i="11"/>
  <c r="EW243" i="11" s="1"/>
  <c r="FB243" i="11" s="1"/>
  <c r="ES244" i="11"/>
  <c r="ET244" i="11"/>
  <c r="EW244" i="11" s="1"/>
  <c r="FB244" i="11" s="1"/>
  <c r="ES245" i="11"/>
  <c r="ET245" i="11"/>
  <c r="EW245" i="11" s="1"/>
  <c r="FB245" i="11" s="1"/>
  <c r="ES246" i="11"/>
  <c r="ET246" i="11"/>
  <c r="EW246" i="11" s="1"/>
  <c r="FB246" i="11" s="1"/>
  <c r="ES247" i="11"/>
  <c r="ET247" i="11"/>
  <c r="EW247" i="11" s="1"/>
  <c r="FB247" i="11" s="1"/>
  <c r="ES248" i="11"/>
  <c r="ET248" i="11"/>
  <c r="EW248" i="11" s="1"/>
  <c r="FB248" i="11" s="1"/>
  <c r="ES249" i="11"/>
  <c r="ET249" i="11"/>
  <c r="EW249" i="11" s="1"/>
  <c r="FB249" i="11" s="1"/>
  <c r="ES250" i="11"/>
  <c r="ET250" i="11"/>
  <c r="EW250" i="11" s="1"/>
  <c r="FB250" i="11" s="1"/>
  <c r="ES251" i="11"/>
  <c r="ET251" i="11"/>
  <c r="EW251" i="11" s="1"/>
  <c r="FB251" i="11" s="1"/>
  <c r="ES252" i="11"/>
  <c r="ET252" i="11"/>
  <c r="EW252" i="11" s="1"/>
  <c r="FB252" i="11" s="1"/>
  <c r="ES253" i="11"/>
  <c r="ET253" i="11"/>
  <c r="EW253" i="11" s="1"/>
  <c r="FB253" i="11" s="1"/>
  <c r="ES254" i="11"/>
  <c r="ET254" i="11"/>
  <c r="EW254" i="11" s="1"/>
  <c r="FB254" i="11" s="1"/>
  <c r="ES255" i="11"/>
  <c r="ET255" i="11"/>
  <c r="EW255" i="11" s="1"/>
  <c r="FB255" i="11" s="1"/>
  <c r="ES256" i="11"/>
  <c r="ET256" i="11"/>
  <c r="EW256" i="11" s="1"/>
  <c r="FB256" i="11" s="1"/>
  <c r="ES257" i="11"/>
  <c r="ET257" i="11"/>
  <c r="EW257" i="11" s="1"/>
  <c r="FB257" i="11" s="1"/>
  <c r="ES258" i="11"/>
  <c r="ET258" i="11"/>
  <c r="EW258" i="11" s="1"/>
  <c r="FB258" i="11" s="1"/>
  <c r="ES259" i="11"/>
  <c r="ET259" i="11"/>
  <c r="EW259" i="11" s="1"/>
  <c r="FB259" i="11" s="1"/>
  <c r="ES260" i="11"/>
  <c r="ET260" i="11"/>
  <c r="EW260" i="11" s="1"/>
  <c r="FB260" i="11" s="1"/>
  <c r="ES261" i="11"/>
  <c r="ET261" i="11"/>
  <c r="EW261" i="11" s="1"/>
  <c r="FB261" i="11" s="1"/>
  <c r="ES262" i="11"/>
  <c r="ET262" i="11"/>
  <c r="EW262" i="11" s="1"/>
  <c r="FB262" i="11" s="1"/>
  <c r="ES263" i="11"/>
  <c r="ET263" i="11"/>
  <c r="EW263" i="11" s="1"/>
  <c r="FB263" i="11" s="1"/>
  <c r="ES264" i="11"/>
  <c r="ET264" i="11"/>
  <c r="EW264" i="11" s="1"/>
  <c r="FB264" i="11" s="1"/>
  <c r="ES265" i="11"/>
  <c r="ET265" i="11"/>
  <c r="EW265" i="11" s="1"/>
  <c r="FB265" i="11" s="1"/>
  <c r="ES266" i="11"/>
  <c r="ET266" i="11"/>
  <c r="EW266" i="11" s="1"/>
  <c r="FB266" i="11" s="1"/>
  <c r="ES267" i="11"/>
  <c r="ET267" i="11"/>
  <c r="EW267" i="11" s="1"/>
  <c r="FB267" i="11" s="1"/>
  <c r="ES268" i="11"/>
  <c r="ET268" i="11"/>
  <c r="EW268" i="11" s="1"/>
  <c r="FB268" i="11" s="1"/>
  <c r="ES269" i="11"/>
  <c r="ET269" i="11"/>
  <c r="EW269" i="11" s="1"/>
  <c r="FB269" i="11" s="1"/>
  <c r="ES270" i="11"/>
  <c r="ET270" i="11"/>
  <c r="ES271" i="11"/>
  <c r="ET271" i="11"/>
  <c r="EW271" i="11" s="1"/>
  <c r="FB271" i="11" s="1"/>
  <c r="ES272" i="11"/>
  <c r="ET272" i="11"/>
  <c r="EW272" i="11" s="1"/>
  <c r="FB272" i="11" s="1"/>
  <c r="ES273" i="11"/>
  <c r="ET273" i="11"/>
  <c r="ES274" i="11"/>
  <c r="ET274" i="11"/>
  <c r="EW274" i="11" s="1"/>
  <c r="FB274" i="11" s="1"/>
  <c r="ES275" i="11"/>
  <c r="ET275" i="11"/>
  <c r="ES276" i="11"/>
  <c r="ET276" i="11"/>
  <c r="ES277" i="11"/>
  <c r="ET277" i="11"/>
  <c r="EW277" i="11" s="1"/>
  <c r="FB277" i="11" s="1"/>
  <c r="ES278" i="11"/>
  <c r="ET278" i="11"/>
  <c r="ES279" i="11"/>
  <c r="ET279" i="11"/>
  <c r="ES280" i="11"/>
  <c r="ET280" i="11"/>
  <c r="ES281" i="11"/>
  <c r="ET281" i="11"/>
  <c r="EW281" i="11" s="1"/>
  <c r="FB281" i="11" s="1"/>
  <c r="ES282" i="11"/>
  <c r="ET282" i="11"/>
  <c r="ES283" i="11"/>
  <c r="ET283" i="11"/>
  <c r="ES284" i="11"/>
  <c r="ET284" i="11"/>
  <c r="ES285" i="11"/>
  <c r="ET285" i="11"/>
  <c r="EW285" i="11" s="1"/>
  <c r="FB285" i="11" s="1"/>
  <c r="ES286" i="11"/>
  <c r="ET286" i="11"/>
  <c r="ES287" i="11"/>
  <c r="ET287" i="11"/>
  <c r="ES288" i="11"/>
  <c r="ET288" i="11"/>
  <c r="ES289" i="11"/>
  <c r="ET289" i="11"/>
  <c r="EW289" i="11" s="1"/>
  <c r="FB289" i="11" s="1"/>
  <c r="ES290" i="11"/>
  <c r="ET290" i="11"/>
  <c r="ES291" i="11"/>
  <c r="ET291" i="11"/>
  <c r="EW291" i="11" s="1"/>
  <c r="FB291" i="11" s="1"/>
  <c r="ES292" i="11"/>
  <c r="ET292" i="11"/>
  <c r="ES293" i="11"/>
  <c r="ET293" i="11"/>
  <c r="ES294" i="11"/>
  <c r="ET294" i="11"/>
  <c r="ES295" i="11"/>
  <c r="ET295" i="11"/>
  <c r="EW295" i="11" s="1"/>
  <c r="FB295" i="11" s="1"/>
  <c r="ES296" i="11"/>
  <c r="ET296" i="11"/>
  <c r="ES297" i="11"/>
  <c r="ET297" i="11"/>
  <c r="EW297" i="11" s="1"/>
  <c r="FB297" i="11" s="1"/>
  <c r="ES298" i="11"/>
  <c r="ET298" i="11"/>
  <c r="ES299" i="11"/>
  <c r="ET299" i="11"/>
  <c r="EW299" i="11" s="1"/>
  <c r="FB299" i="11" s="1"/>
  <c r="ES300" i="11"/>
  <c r="ET300" i="11"/>
  <c r="ES301" i="11"/>
  <c r="ET301" i="11"/>
  <c r="EW301" i="11" s="1"/>
  <c r="FB301" i="11" s="1"/>
  <c r="ES302" i="11"/>
  <c r="ET302" i="11"/>
  <c r="ES303" i="11"/>
  <c r="ET303" i="11"/>
  <c r="EW303" i="11" s="1"/>
  <c r="FB303" i="11" s="1"/>
  <c r="ES304" i="11"/>
  <c r="ET304" i="11"/>
  <c r="ES305" i="11"/>
  <c r="ET305" i="11"/>
  <c r="EW305" i="11" s="1"/>
  <c r="FB305" i="11" s="1"/>
  <c r="ES306" i="11"/>
  <c r="ET306" i="11"/>
  <c r="ES307" i="11"/>
  <c r="ET307" i="11"/>
  <c r="EW307" i="11" s="1"/>
  <c r="FB307" i="11" s="1"/>
  <c r="ES308" i="11"/>
  <c r="ET308" i="11"/>
  <c r="ES309" i="11"/>
  <c r="ET309" i="11"/>
  <c r="EW309" i="11" s="1"/>
  <c r="FB309" i="11" s="1"/>
  <c r="ES310" i="11"/>
  <c r="ET310" i="11"/>
  <c r="ES311" i="11"/>
  <c r="ET311" i="11"/>
  <c r="EW311" i="11" s="1"/>
  <c r="FB311" i="11" s="1"/>
  <c r="ES312" i="11"/>
  <c r="ET312" i="11"/>
  <c r="ES313" i="11"/>
  <c r="ET313" i="11"/>
  <c r="EW313" i="11" s="1"/>
  <c r="FB313" i="11" s="1"/>
  <c r="ES314" i="11"/>
  <c r="ET314" i="11"/>
  <c r="ES315" i="11"/>
  <c r="ET315" i="11"/>
  <c r="EW315" i="11" s="1"/>
  <c r="FB315" i="11" s="1"/>
  <c r="ES316" i="11"/>
  <c r="ET316" i="11"/>
  <c r="ES317" i="11"/>
  <c r="ET317" i="11"/>
  <c r="EW317" i="11" s="1"/>
  <c r="FB317" i="11" s="1"/>
  <c r="ES318" i="11"/>
  <c r="ET318" i="11"/>
  <c r="ES319" i="11"/>
  <c r="ET319" i="11"/>
  <c r="EW319" i="11" s="1"/>
  <c r="FB319" i="11" s="1"/>
  <c r="ES320" i="11"/>
  <c r="ET320" i="11"/>
  <c r="ES321" i="11"/>
  <c r="ET321" i="11"/>
  <c r="EW321" i="11" s="1"/>
  <c r="FB321" i="11" s="1"/>
  <c r="ES322" i="11"/>
  <c r="ET322" i="11"/>
  <c r="ES323" i="11"/>
  <c r="ET323" i="11"/>
  <c r="EW323" i="11" s="1"/>
  <c r="FB323" i="11" s="1"/>
  <c r="ES324" i="11"/>
  <c r="ET324" i="11"/>
  <c r="ES325" i="11"/>
  <c r="ET325" i="11"/>
  <c r="EW325" i="11" s="1"/>
  <c r="FB325" i="11" s="1"/>
  <c r="ES326" i="11"/>
  <c r="ET326" i="11"/>
  <c r="ES327" i="11"/>
  <c r="ET327" i="11"/>
  <c r="EW327" i="11" s="1"/>
  <c r="FB327" i="11" s="1"/>
  <c r="ES328" i="11"/>
  <c r="ET328" i="11"/>
  <c r="ES329" i="11"/>
  <c r="ET329" i="11"/>
  <c r="EW329" i="11" s="1"/>
  <c r="FB329" i="11" s="1"/>
  <c r="ES330" i="11"/>
  <c r="ET330" i="11"/>
  <c r="ES331" i="11"/>
  <c r="ET331" i="11"/>
  <c r="EW331" i="11" s="1"/>
  <c r="FB331" i="11" s="1"/>
  <c r="ES332" i="11"/>
  <c r="ET332" i="11"/>
  <c r="ES333" i="11"/>
  <c r="ET333" i="11"/>
  <c r="EW333" i="11" s="1"/>
  <c r="FB333" i="11" s="1"/>
  <c r="ES334" i="11"/>
  <c r="ET334" i="11"/>
  <c r="ES335" i="11"/>
  <c r="ET335" i="11"/>
  <c r="EW335" i="11" s="1"/>
  <c r="FB335" i="11" s="1"/>
  <c r="ES336" i="11"/>
  <c r="ET336" i="11"/>
  <c r="ES337" i="11"/>
  <c r="ET337" i="11"/>
  <c r="EW337" i="11" s="1"/>
  <c r="FB337" i="11" s="1"/>
  <c r="ES338" i="11"/>
  <c r="ET338" i="11"/>
  <c r="ES339" i="11"/>
  <c r="ET339" i="11"/>
  <c r="EW339" i="11" s="1"/>
  <c r="FB339" i="11" s="1"/>
  <c r="ES340" i="11"/>
  <c r="ET340" i="11"/>
  <c r="ES341" i="11"/>
  <c r="ET341" i="11"/>
  <c r="EW341" i="11" s="1"/>
  <c r="FB341" i="11" s="1"/>
  <c r="ES342" i="11"/>
  <c r="ET342" i="11"/>
  <c r="ES343" i="11"/>
  <c r="ET343" i="11"/>
  <c r="EW343" i="11" s="1"/>
  <c r="FB343" i="11" s="1"/>
  <c r="ES344" i="11"/>
  <c r="ET344" i="11"/>
  <c r="ES345" i="11"/>
  <c r="ET345" i="11"/>
  <c r="EW345" i="11" s="1"/>
  <c r="FB345" i="11" s="1"/>
  <c r="ES346" i="11"/>
  <c r="ET346" i="11"/>
  <c r="ES347" i="11"/>
  <c r="ET347" i="11"/>
  <c r="EW347" i="11" s="1"/>
  <c r="FB347" i="11" s="1"/>
  <c r="ES348" i="11"/>
  <c r="ET348" i="11"/>
  <c r="ES349" i="11"/>
  <c r="ET349" i="11"/>
  <c r="EW349" i="11" s="1"/>
  <c r="FB349" i="11" s="1"/>
  <c r="ES350" i="11"/>
  <c r="ET350" i="11"/>
  <c r="ES351" i="11"/>
  <c r="ET351" i="11"/>
  <c r="EW351" i="11" s="1"/>
  <c r="FB351" i="11" s="1"/>
  <c r="ES352" i="11"/>
  <c r="ET352" i="11"/>
  <c r="ES353" i="11"/>
  <c r="ET353" i="11"/>
  <c r="EW353" i="11" s="1"/>
  <c r="FB353" i="11" s="1"/>
  <c r="ES354" i="11"/>
  <c r="ET354" i="11"/>
  <c r="ES355" i="11"/>
  <c r="ET355" i="11"/>
  <c r="EW355" i="11" s="1"/>
  <c r="FB355" i="11" s="1"/>
  <c r="ES356" i="11"/>
  <c r="ET356" i="11"/>
  <c r="ES357" i="11"/>
  <c r="ET357" i="11"/>
  <c r="EW357" i="11" s="1"/>
  <c r="FB357" i="11" s="1"/>
  <c r="ES358" i="11"/>
  <c r="ET358" i="11"/>
  <c r="ES359" i="11"/>
  <c r="ET359" i="11"/>
  <c r="EW359" i="11" s="1"/>
  <c r="FB359" i="11" s="1"/>
  <c r="ES360" i="11"/>
  <c r="ET360" i="11"/>
  <c r="ES361" i="11"/>
  <c r="ET361" i="11"/>
  <c r="EW361" i="11" s="1"/>
  <c r="FB361" i="11" s="1"/>
  <c r="ES362" i="11"/>
  <c r="ET362" i="11"/>
  <c r="ES363" i="11"/>
  <c r="ET363" i="11"/>
  <c r="EW363" i="11" s="1"/>
  <c r="FB363" i="11" s="1"/>
  <c r="ES364" i="11"/>
  <c r="ET364" i="11"/>
  <c r="ES365" i="11"/>
  <c r="ET365" i="11"/>
  <c r="EW365" i="11" s="1"/>
  <c r="FB365" i="11" s="1"/>
  <c r="ES366" i="11"/>
  <c r="ET366" i="11"/>
  <c r="ES367" i="11"/>
  <c r="ET367" i="11"/>
  <c r="EW367" i="11" s="1"/>
  <c r="FB367" i="11" s="1"/>
  <c r="ES368" i="11"/>
  <c r="ET368" i="11"/>
  <c r="ES369" i="11"/>
  <c r="ET369" i="11"/>
  <c r="EW369" i="11" s="1"/>
  <c r="FB369" i="11" s="1"/>
  <c r="ES370" i="11"/>
  <c r="ET370" i="11"/>
  <c r="ES371" i="11"/>
  <c r="ET371" i="11"/>
  <c r="EW371" i="11" s="1"/>
  <c r="FB371" i="11" s="1"/>
  <c r="ES372" i="11"/>
  <c r="ET372" i="11"/>
  <c r="ES373" i="11"/>
  <c r="ET373" i="11"/>
  <c r="EW373" i="11" s="1"/>
  <c r="FB373" i="11" s="1"/>
  <c r="ES374" i="11"/>
  <c r="ET374" i="11"/>
  <c r="ES375" i="11"/>
  <c r="ET375" i="11"/>
  <c r="EW375" i="11" s="1"/>
  <c r="FB375" i="11" s="1"/>
  <c r="ES376" i="11"/>
  <c r="ET376" i="11"/>
  <c r="ES377" i="11"/>
  <c r="ET377" i="11"/>
  <c r="EW377" i="11" s="1"/>
  <c r="FB377" i="11" s="1"/>
  <c r="ES378" i="11"/>
  <c r="ET378" i="11"/>
  <c r="ES379" i="11"/>
  <c r="ET379" i="11"/>
  <c r="EW379" i="11" s="1"/>
  <c r="FB379" i="11" s="1"/>
  <c r="ES380" i="11"/>
  <c r="ET380" i="11"/>
  <c r="ES381" i="11"/>
  <c r="ET381" i="11"/>
  <c r="EW381" i="11" s="1"/>
  <c r="FB381" i="11" s="1"/>
  <c r="ES382" i="11"/>
  <c r="ET382" i="11"/>
  <c r="ES383" i="11"/>
  <c r="ET383" i="11"/>
  <c r="EW383" i="11" s="1"/>
  <c r="FB383" i="11" s="1"/>
  <c r="ES384" i="11"/>
  <c r="ET384" i="11"/>
  <c r="ES385" i="11"/>
  <c r="ET385" i="11"/>
  <c r="EW385" i="11" s="1"/>
  <c r="FB385" i="11" s="1"/>
  <c r="ES386" i="11"/>
  <c r="ET386" i="11"/>
  <c r="EW386" i="11" s="1"/>
  <c r="FB386" i="11" s="1"/>
  <c r="ES387" i="11"/>
  <c r="ET387" i="11"/>
  <c r="EW387" i="11" s="1"/>
  <c r="FB387" i="11" s="1"/>
  <c r="ES388" i="11"/>
  <c r="ET388" i="11"/>
  <c r="EW388" i="11" s="1"/>
  <c r="FB388" i="11" s="1"/>
  <c r="EW45" i="11" l="1"/>
  <c r="FB45" i="11" s="1"/>
  <c r="EW158" i="11"/>
  <c r="FB158" i="11" s="1"/>
  <c r="EW55" i="11"/>
  <c r="FB55" i="11" s="1"/>
  <c r="EW147" i="11"/>
  <c r="FB147" i="11" s="1"/>
  <c r="EW93" i="11"/>
  <c r="FB93" i="11" s="1"/>
  <c r="EW59" i="11"/>
  <c r="FB59" i="11" s="1"/>
  <c r="EW228" i="11"/>
  <c r="FB228" i="11" s="1"/>
  <c r="EW224" i="11"/>
  <c r="FB224" i="11" s="1"/>
  <c r="EW200" i="11"/>
  <c r="FB200" i="11" s="1"/>
  <c r="EW178" i="11"/>
  <c r="FB178" i="11" s="1"/>
  <c r="EW176" i="11"/>
  <c r="FB176" i="11" s="1"/>
  <c r="EW166" i="11"/>
  <c r="FB166" i="11" s="1"/>
  <c r="EW102" i="11"/>
  <c r="FB102" i="11" s="1"/>
  <c r="EW270" i="11"/>
  <c r="FB270" i="11" s="1"/>
  <c r="EW238" i="11"/>
  <c r="FB238" i="11" s="1"/>
  <c r="EW234" i="11"/>
  <c r="FB234" i="11" s="1"/>
  <c r="EW230" i="11"/>
  <c r="FB230" i="11" s="1"/>
  <c r="EW226" i="11"/>
  <c r="FB226" i="11" s="1"/>
  <c r="EW222" i="11"/>
  <c r="FB222" i="11" s="1"/>
  <c r="EW218" i="11"/>
  <c r="FB218" i="11" s="1"/>
  <c r="EW214" i="11"/>
  <c r="FB214" i="11" s="1"/>
  <c r="EW210" i="11"/>
  <c r="FB210" i="11" s="1"/>
  <c r="EW206" i="11"/>
  <c r="FB206" i="11" s="1"/>
  <c r="EW202" i="11"/>
  <c r="FB202" i="11" s="1"/>
  <c r="EW198" i="11"/>
  <c r="FB198" i="11" s="1"/>
  <c r="EW194" i="11"/>
  <c r="FB194" i="11" s="1"/>
  <c r="EW192" i="11"/>
  <c r="FB192" i="11" s="1"/>
  <c r="EW188" i="11"/>
  <c r="FB188" i="11" s="1"/>
  <c r="EW172" i="11"/>
  <c r="FB172" i="11" s="1"/>
  <c r="EW146" i="11"/>
  <c r="FB146" i="11" s="1"/>
  <c r="EW115" i="11"/>
  <c r="FB115" i="11" s="1"/>
  <c r="EW103" i="11"/>
  <c r="FB103" i="11" s="1"/>
  <c r="EW79" i="11"/>
  <c r="FB79" i="11" s="1"/>
  <c r="EW43" i="11"/>
  <c r="FB43" i="11" s="1"/>
  <c r="EW95" i="11"/>
  <c r="FB95" i="11" s="1"/>
  <c r="EW106" i="11"/>
  <c r="FB106" i="11" s="1"/>
  <c r="EW61" i="11"/>
  <c r="FB61" i="11" s="1"/>
  <c r="EW53" i="11"/>
  <c r="FB53" i="11" s="1"/>
  <c r="EW17" i="11"/>
  <c r="FB17" i="11" s="1"/>
  <c r="EW240" i="11"/>
  <c r="FB240" i="11" s="1"/>
  <c r="EW236" i="11"/>
  <c r="FB236" i="11" s="1"/>
  <c r="EW232" i="11"/>
  <c r="FB232" i="11" s="1"/>
  <c r="EW220" i="11"/>
  <c r="FB220" i="11" s="1"/>
  <c r="EW216" i="11"/>
  <c r="FB216" i="11" s="1"/>
  <c r="EW212" i="11"/>
  <c r="FB212" i="11" s="1"/>
  <c r="EW208" i="11"/>
  <c r="FB208" i="11" s="1"/>
  <c r="EW204" i="11"/>
  <c r="FB204" i="11" s="1"/>
  <c r="EW196" i="11"/>
  <c r="FB196" i="11" s="1"/>
  <c r="EW162" i="11"/>
  <c r="FB162" i="11" s="1"/>
  <c r="EW114" i="11"/>
  <c r="FB114" i="11" s="1"/>
  <c r="EW107" i="11"/>
  <c r="FB107" i="11" s="1"/>
  <c r="EW182" i="11"/>
  <c r="FB182" i="11" s="1"/>
  <c r="EW134" i="11"/>
  <c r="FB134" i="11" s="1"/>
  <c r="EW275" i="11"/>
  <c r="FB275" i="11" s="1"/>
  <c r="EW87" i="11"/>
  <c r="FB87" i="11" s="1"/>
  <c r="EW33" i="11"/>
  <c r="FB33" i="11" s="1"/>
  <c r="EW23" i="11"/>
  <c r="FB23" i="11" s="1"/>
  <c r="EW279" i="11"/>
  <c r="FB279" i="11" s="1"/>
  <c r="EW75" i="11"/>
  <c r="FB75" i="11" s="1"/>
  <c r="EW29" i="11"/>
  <c r="FB29" i="11" s="1"/>
  <c r="EW283" i="11"/>
  <c r="FB283" i="11" s="1"/>
  <c r="EW155" i="11"/>
  <c r="FB155" i="11" s="1"/>
  <c r="EW151" i="11"/>
  <c r="FB151" i="11" s="1"/>
  <c r="EW130" i="11"/>
  <c r="FB130" i="11" s="1"/>
  <c r="EW67" i="11"/>
  <c r="FB67" i="11" s="1"/>
  <c r="EW154" i="11"/>
  <c r="FB154" i="11" s="1"/>
  <c r="EW142" i="11"/>
  <c r="FB142" i="11" s="1"/>
  <c r="EW118" i="11"/>
  <c r="FB118" i="11" s="1"/>
  <c r="EW111" i="11"/>
  <c r="FB111" i="11" s="1"/>
  <c r="EW97" i="11"/>
  <c r="FB97" i="11" s="1"/>
  <c r="EW85" i="11"/>
  <c r="FB85" i="11" s="1"/>
  <c r="EW41" i="11"/>
  <c r="FB41" i="11" s="1"/>
  <c r="EW150" i="11"/>
  <c r="FB150" i="11" s="1"/>
  <c r="EW143" i="11"/>
  <c r="FB143" i="11" s="1"/>
  <c r="EW123" i="11"/>
  <c r="FB123" i="11" s="1"/>
  <c r="EW119" i="11"/>
  <c r="FB119" i="11" s="1"/>
  <c r="EW39" i="11"/>
  <c r="FB39" i="11" s="1"/>
  <c r="EW293" i="11"/>
  <c r="FB293" i="11" s="1"/>
  <c r="EW287" i="11"/>
  <c r="FB287" i="11" s="1"/>
  <c r="EW131" i="11"/>
  <c r="FB131" i="11" s="1"/>
  <c r="EW122" i="11"/>
  <c r="FB122" i="11" s="1"/>
  <c r="EW110" i="11"/>
  <c r="FB110" i="11" s="1"/>
  <c r="EW99" i="11"/>
  <c r="FB99" i="11" s="1"/>
  <c r="EW77" i="11"/>
  <c r="FB77" i="11" s="1"/>
  <c r="EW65" i="11"/>
  <c r="FB65" i="11" s="1"/>
  <c r="EW63" i="11"/>
  <c r="FB63" i="11" s="1"/>
  <c r="EW382" i="11"/>
  <c r="FB382" i="11" s="1"/>
  <c r="EW374" i="11"/>
  <c r="FB374" i="11" s="1"/>
  <c r="EW366" i="11"/>
  <c r="FB366" i="11" s="1"/>
  <c r="EW358" i="11"/>
  <c r="FB358" i="11" s="1"/>
  <c r="EW350" i="11"/>
  <c r="FB350" i="11" s="1"/>
  <c r="EW342" i="11"/>
  <c r="FB342" i="11" s="1"/>
  <c r="EW334" i="11"/>
  <c r="FB334" i="11" s="1"/>
  <c r="EW326" i="11"/>
  <c r="FB326" i="11" s="1"/>
  <c r="EW318" i="11"/>
  <c r="FB318" i="11" s="1"/>
  <c r="EW310" i="11"/>
  <c r="FB310" i="11" s="1"/>
  <c r="EW302" i="11"/>
  <c r="FB302" i="11" s="1"/>
  <c r="EW294" i="11"/>
  <c r="FB294" i="11" s="1"/>
  <c r="EW286" i="11"/>
  <c r="FB286" i="11" s="1"/>
  <c r="EW278" i="11"/>
  <c r="FB278" i="11" s="1"/>
  <c r="EW117" i="11"/>
  <c r="FB117" i="11" s="1"/>
  <c r="EW104" i="11"/>
  <c r="FB104" i="11" s="1"/>
  <c r="EW62" i="11"/>
  <c r="FB62" i="11" s="1"/>
  <c r="EW384" i="11"/>
  <c r="FB384" i="11" s="1"/>
  <c r="EW376" i="11"/>
  <c r="FB376" i="11" s="1"/>
  <c r="EW368" i="11"/>
  <c r="FB368" i="11" s="1"/>
  <c r="EW360" i="11"/>
  <c r="FB360" i="11" s="1"/>
  <c r="EW352" i="11"/>
  <c r="FB352" i="11" s="1"/>
  <c r="EW344" i="11"/>
  <c r="FB344" i="11" s="1"/>
  <c r="EW336" i="11"/>
  <c r="FB336" i="11" s="1"/>
  <c r="EW328" i="11"/>
  <c r="FB328" i="11" s="1"/>
  <c r="EW320" i="11"/>
  <c r="FB320" i="11" s="1"/>
  <c r="EW312" i="11"/>
  <c r="FB312" i="11" s="1"/>
  <c r="EW304" i="11"/>
  <c r="FB304" i="11" s="1"/>
  <c r="EW296" i="11"/>
  <c r="FB296" i="11" s="1"/>
  <c r="EW288" i="11"/>
  <c r="FB288" i="11" s="1"/>
  <c r="EW280" i="11"/>
  <c r="FB280" i="11" s="1"/>
  <c r="EW133" i="11"/>
  <c r="FB133" i="11" s="1"/>
  <c r="EW120" i="11"/>
  <c r="FB120" i="11" s="1"/>
  <c r="EW64" i="11"/>
  <c r="FB64" i="11" s="1"/>
  <c r="EW378" i="11"/>
  <c r="FB378" i="11" s="1"/>
  <c r="EW370" i="11"/>
  <c r="FB370" i="11" s="1"/>
  <c r="EW362" i="11"/>
  <c r="FB362" i="11" s="1"/>
  <c r="EW354" i="11"/>
  <c r="FB354" i="11" s="1"/>
  <c r="EW346" i="11"/>
  <c r="FB346" i="11" s="1"/>
  <c r="EW338" i="11"/>
  <c r="FB338" i="11" s="1"/>
  <c r="EW330" i="11"/>
  <c r="FB330" i="11" s="1"/>
  <c r="EW322" i="11"/>
  <c r="FB322" i="11" s="1"/>
  <c r="EW314" i="11"/>
  <c r="FB314" i="11" s="1"/>
  <c r="EW306" i="11"/>
  <c r="FB306" i="11" s="1"/>
  <c r="EW298" i="11"/>
  <c r="FB298" i="11" s="1"/>
  <c r="EW290" i="11"/>
  <c r="FB290" i="11" s="1"/>
  <c r="EW282" i="11"/>
  <c r="FB282" i="11" s="1"/>
  <c r="EW149" i="11"/>
  <c r="FB149" i="11" s="1"/>
  <c r="EW136" i="11"/>
  <c r="FB136" i="11" s="1"/>
  <c r="EW68" i="11"/>
  <c r="FB68" i="11" s="1"/>
  <c r="EW42" i="11"/>
  <c r="FB42" i="11" s="1"/>
  <c r="EW380" i="11"/>
  <c r="FB380" i="11" s="1"/>
  <c r="EW372" i="11"/>
  <c r="FB372" i="11" s="1"/>
  <c r="EW364" i="11"/>
  <c r="FB364" i="11" s="1"/>
  <c r="EW356" i="11"/>
  <c r="FB356" i="11" s="1"/>
  <c r="EW348" i="11"/>
  <c r="FB348" i="11" s="1"/>
  <c r="EW340" i="11"/>
  <c r="FB340" i="11" s="1"/>
  <c r="EW332" i="11"/>
  <c r="FB332" i="11" s="1"/>
  <c r="EW324" i="11"/>
  <c r="FB324" i="11" s="1"/>
  <c r="EW316" i="11"/>
  <c r="FB316" i="11" s="1"/>
  <c r="EW308" i="11"/>
  <c r="FB308" i="11" s="1"/>
  <c r="EW300" i="11"/>
  <c r="FB300" i="11" s="1"/>
  <c r="EW292" i="11"/>
  <c r="FB292" i="11" s="1"/>
  <c r="EW284" i="11"/>
  <c r="FB284" i="11" s="1"/>
  <c r="EW276" i="11"/>
  <c r="FB276" i="11" s="1"/>
  <c r="EW273" i="11"/>
  <c r="FB273" i="11" s="1"/>
  <c r="EW152" i="11"/>
  <c r="FB152" i="11" s="1"/>
  <c r="EW101" i="11"/>
  <c r="FB101" i="11" s="1"/>
  <c r="EW44" i="11"/>
  <c r="FB44" i="11" s="1"/>
  <c r="EW156" i="11"/>
  <c r="FB156" i="11" s="1"/>
  <c r="EW153" i="11"/>
  <c r="FB153" i="11" s="1"/>
  <c r="EW140" i="11"/>
  <c r="FB140" i="11" s="1"/>
  <c r="EW137" i="11"/>
  <c r="FB137" i="11" s="1"/>
  <c r="EW124" i="11"/>
  <c r="FB124" i="11" s="1"/>
  <c r="EW121" i="11"/>
  <c r="FB121" i="11" s="1"/>
  <c r="EW108" i="11"/>
  <c r="FB108" i="11" s="1"/>
  <c r="EW105" i="11"/>
  <c r="FB105" i="11" s="1"/>
  <c r="EW46" i="11"/>
  <c r="FB46" i="11" s="1"/>
  <c r="EW28" i="11"/>
  <c r="FB28" i="11" s="1"/>
  <c r="EW160" i="11"/>
  <c r="FB160" i="11" s="1"/>
  <c r="EW157" i="11"/>
  <c r="FB157" i="11" s="1"/>
  <c r="EW144" i="11"/>
  <c r="FB144" i="11" s="1"/>
  <c r="EW141" i="11"/>
  <c r="FB141" i="11" s="1"/>
  <c r="EW128" i="11"/>
  <c r="FB128" i="11" s="1"/>
  <c r="EW125" i="11"/>
  <c r="FB125" i="11" s="1"/>
  <c r="EW112" i="11"/>
  <c r="FB112" i="11" s="1"/>
  <c r="EW109" i="11"/>
  <c r="FB109" i="11" s="1"/>
  <c r="EW82" i="11"/>
  <c r="FB82" i="11" s="1"/>
  <c r="EW70" i="11"/>
  <c r="FB70" i="11" s="1"/>
  <c r="EW30" i="11"/>
  <c r="FB30" i="11" s="1"/>
  <c r="EW148" i="11"/>
  <c r="FB148" i="11" s="1"/>
  <c r="EW145" i="11"/>
  <c r="FB145" i="11" s="1"/>
  <c r="EW132" i="11"/>
  <c r="FB132" i="11" s="1"/>
  <c r="EW129" i="11"/>
  <c r="FB129" i="11" s="1"/>
  <c r="EW116" i="11"/>
  <c r="FB116" i="11" s="1"/>
  <c r="EW113" i="11"/>
  <c r="FB113" i="11" s="1"/>
  <c r="EW100" i="11"/>
  <c r="FB100" i="11" s="1"/>
  <c r="EW88" i="11"/>
  <c r="FB88" i="11" s="1"/>
  <c r="EW38" i="11"/>
  <c r="FB38" i="11" s="1"/>
  <c r="EW22" i="11"/>
  <c r="FB22" i="11" s="1"/>
  <c r="EW92" i="11"/>
  <c r="FB92" i="11" s="1"/>
  <c r="EW74" i="11"/>
  <c r="FB74" i="11" s="1"/>
  <c r="EW56" i="11"/>
  <c r="FB56" i="11" s="1"/>
  <c r="BG15" i="11"/>
  <c r="BH15" i="11"/>
  <c r="BI15" i="11"/>
  <c r="BJ15" i="11"/>
  <c r="BK15" i="11"/>
  <c r="BL15" i="11"/>
  <c r="BM15" i="11"/>
  <c r="BN15" i="11"/>
  <c r="BO15" i="11"/>
  <c r="BP15" i="11"/>
  <c r="BU15" i="11"/>
  <c r="BV15" i="11"/>
  <c r="BW15" i="11"/>
  <c r="BX15" i="11"/>
  <c r="BY15" i="11"/>
  <c r="BZ15" i="11"/>
  <c r="CA15" i="11"/>
  <c r="CB15" i="11"/>
  <c r="CC15" i="11"/>
  <c r="CD15" i="11"/>
  <c r="CE15" i="11"/>
  <c r="CK15" i="11"/>
  <c r="BG16" i="11"/>
  <c r="BH16" i="11"/>
  <c r="BI16" i="11"/>
  <c r="BJ16" i="11"/>
  <c r="BK16" i="11"/>
  <c r="BL16" i="11"/>
  <c r="BM16" i="11"/>
  <c r="BN16" i="11"/>
  <c r="BO16" i="11"/>
  <c r="BP16" i="11"/>
  <c r="BU16" i="11"/>
  <c r="BV16" i="11"/>
  <c r="BW16" i="11"/>
  <c r="BX16" i="11"/>
  <c r="BY16" i="11"/>
  <c r="BZ16" i="11"/>
  <c r="CA16" i="11"/>
  <c r="CB16" i="11"/>
  <c r="CC16" i="11"/>
  <c r="CD16" i="11"/>
  <c r="CE16" i="11"/>
  <c r="CK16" i="11"/>
  <c r="BG17" i="11"/>
  <c r="BH17" i="11"/>
  <c r="BI17" i="11"/>
  <c r="BJ17" i="11"/>
  <c r="BK17" i="11"/>
  <c r="BL17" i="11"/>
  <c r="BM17" i="11"/>
  <c r="BN17" i="11"/>
  <c r="BO17" i="11"/>
  <c r="BP17" i="11"/>
  <c r="BU17" i="11"/>
  <c r="BV17" i="11"/>
  <c r="BW17" i="11"/>
  <c r="BX17" i="11"/>
  <c r="BY17" i="11"/>
  <c r="BZ17" i="11"/>
  <c r="CA17" i="11"/>
  <c r="CB17" i="11"/>
  <c r="CC17" i="11"/>
  <c r="CD17" i="11"/>
  <c r="CE17" i="11"/>
  <c r="CK17" i="11"/>
  <c r="BG18" i="11"/>
  <c r="BH18" i="11"/>
  <c r="BI18" i="11"/>
  <c r="BJ18" i="11"/>
  <c r="BK18" i="11"/>
  <c r="BL18" i="11"/>
  <c r="BM18" i="11"/>
  <c r="BN18" i="11"/>
  <c r="BO18" i="11"/>
  <c r="BP18" i="11"/>
  <c r="BU18" i="11"/>
  <c r="BV18" i="11"/>
  <c r="BW18" i="11"/>
  <c r="BX18" i="11"/>
  <c r="BY18" i="11"/>
  <c r="BZ18" i="11"/>
  <c r="CA18" i="11"/>
  <c r="CB18" i="11"/>
  <c r="CC18" i="11"/>
  <c r="CD18" i="11"/>
  <c r="CE18" i="11"/>
  <c r="CK18" i="11"/>
  <c r="BG19" i="11"/>
  <c r="BH19" i="11"/>
  <c r="BI19" i="11"/>
  <c r="BJ19" i="11"/>
  <c r="BK19" i="11"/>
  <c r="BL19" i="11"/>
  <c r="BM19" i="11"/>
  <c r="BN19" i="11"/>
  <c r="BO19" i="11"/>
  <c r="BP19" i="11"/>
  <c r="BU19" i="11"/>
  <c r="BV19" i="11"/>
  <c r="BW19" i="11"/>
  <c r="BX19" i="11"/>
  <c r="BY19" i="11"/>
  <c r="BZ19" i="11"/>
  <c r="CA19" i="11"/>
  <c r="CB19" i="11"/>
  <c r="CC19" i="11"/>
  <c r="CD19" i="11"/>
  <c r="CE19" i="11"/>
  <c r="CK19" i="11"/>
  <c r="BG20" i="11"/>
  <c r="BH20" i="11"/>
  <c r="BI20" i="11"/>
  <c r="BJ20" i="11"/>
  <c r="BK20" i="11"/>
  <c r="BL20" i="11"/>
  <c r="BM20" i="11"/>
  <c r="BN20" i="11"/>
  <c r="BO20" i="11"/>
  <c r="BP20" i="11"/>
  <c r="BU20" i="11"/>
  <c r="BV20" i="11"/>
  <c r="BW20" i="11"/>
  <c r="BX20" i="11"/>
  <c r="BY20" i="11"/>
  <c r="BZ20" i="11"/>
  <c r="CA20" i="11"/>
  <c r="CB20" i="11"/>
  <c r="CC20" i="11"/>
  <c r="CD20" i="11"/>
  <c r="CE20" i="11"/>
  <c r="CK20" i="11"/>
  <c r="BG21" i="11"/>
  <c r="BH21" i="11"/>
  <c r="BI21" i="11"/>
  <c r="BJ21" i="11"/>
  <c r="BK21" i="11"/>
  <c r="BL21" i="11"/>
  <c r="BM21" i="11"/>
  <c r="BN21" i="11"/>
  <c r="BO21" i="11"/>
  <c r="BP21" i="11"/>
  <c r="BU21" i="11"/>
  <c r="BV21" i="11"/>
  <c r="BW21" i="11"/>
  <c r="BX21" i="11"/>
  <c r="BY21" i="11"/>
  <c r="BZ21" i="11"/>
  <c r="CA21" i="11"/>
  <c r="CB21" i="11"/>
  <c r="CC21" i="11"/>
  <c r="CD21" i="11"/>
  <c r="CE21" i="11"/>
  <c r="CK21" i="11"/>
  <c r="BG22" i="11"/>
  <c r="BH22" i="11"/>
  <c r="BI22" i="11"/>
  <c r="BJ22" i="11"/>
  <c r="BK22" i="11"/>
  <c r="BL22" i="11"/>
  <c r="BM22" i="11"/>
  <c r="BN22" i="11"/>
  <c r="BO22" i="11"/>
  <c r="BP22" i="11"/>
  <c r="BU22" i="11"/>
  <c r="BV22" i="11"/>
  <c r="BW22" i="11"/>
  <c r="BX22" i="11"/>
  <c r="BY22" i="11"/>
  <c r="BZ22" i="11"/>
  <c r="CA22" i="11"/>
  <c r="CB22" i="11"/>
  <c r="CC22" i="11"/>
  <c r="CD22" i="11"/>
  <c r="CE22" i="11"/>
  <c r="CK22" i="11"/>
  <c r="BG23" i="11"/>
  <c r="BH23" i="11"/>
  <c r="BI23" i="11"/>
  <c r="BJ23" i="11"/>
  <c r="BK23" i="11"/>
  <c r="BL23" i="11"/>
  <c r="BM23" i="11"/>
  <c r="BN23" i="11"/>
  <c r="BO23" i="11"/>
  <c r="BP23" i="11"/>
  <c r="BU23" i="11"/>
  <c r="BV23" i="11"/>
  <c r="BW23" i="11"/>
  <c r="BX23" i="11"/>
  <c r="BY23" i="11"/>
  <c r="BZ23" i="11"/>
  <c r="CA23" i="11"/>
  <c r="CB23" i="11"/>
  <c r="CC23" i="11"/>
  <c r="CD23" i="11"/>
  <c r="CE23" i="11"/>
  <c r="CK23" i="11"/>
  <c r="BG24" i="11"/>
  <c r="BH24" i="11"/>
  <c r="BI24" i="11"/>
  <c r="BJ24" i="11"/>
  <c r="BK24" i="11"/>
  <c r="BL24" i="11"/>
  <c r="BM24" i="11"/>
  <c r="BN24" i="11"/>
  <c r="BO24" i="11"/>
  <c r="BP24" i="11"/>
  <c r="BU24" i="11"/>
  <c r="BV24" i="11"/>
  <c r="BW24" i="11"/>
  <c r="BX24" i="11"/>
  <c r="BY24" i="11"/>
  <c r="BZ24" i="11"/>
  <c r="CA24" i="11"/>
  <c r="CB24" i="11"/>
  <c r="CC24" i="11"/>
  <c r="CD24" i="11"/>
  <c r="CE24" i="11"/>
  <c r="CK24" i="11"/>
  <c r="BG25" i="11"/>
  <c r="BH25" i="11"/>
  <c r="BI25" i="11"/>
  <c r="BJ25" i="11"/>
  <c r="BK25" i="11"/>
  <c r="BL25" i="11"/>
  <c r="BM25" i="11"/>
  <c r="BN25" i="11"/>
  <c r="BO25" i="11"/>
  <c r="BP25" i="11"/>
  <c r="BU25" i="11"/>
  <c r="BV25" i="11"/>
  <c r="BW25" i="11"/>
  <c r="BX25" i="11"/>
  <c r="BY25" i="11"/>
  <c r="BZ25" i="11"/>
  <c r="CA25" i="11"/>
  <c r="CB25" i="11"/>
  <c r="CC25" i="11"/>
  <c r="CD25" i="11"/>
  <c r="CE25" i="11"/>
  <c r="CK25" i="11"/>
  <c r="BG26" i="11"/>
  <c r="BH26" i="11"/>
  <c r="BI26" i="11"/>
  <c r="BJ26" i="11"/>
  <c r="BK26" i="11"/>
  <c r="BL26" i="11"/>
  <c r="BM26" i="11"/>
  <c r="BN26" i="11"/>
  <c r="BO26" i="11"/>
  <c r="BP26" i="11"/>
  <c r="BU26" i="11"/>
  <c r="BV26" i="11"/>
  <c r="BW26" i="11"/>
  <c r="BX26" i="11"/>
  <c r="BY26" i="11"/>
  <c r="BZ26" i="11"/>
  <c r="CA26" i="11"/>
  <c r="CB26" i="11"/>
  <c r="CC26" i="11"/>
  <c r="CD26" i="11"/>
  <c r="CE26" i="11"/>
  <c r="CK26" i="11"/>
  <c r="BG27" i="11"/>
  <c r="BH27" i="11"/>
  <c r="BI27" i="11"/>
  <c r="BJ27" i="11"/>
  <c r="BK27" i="11"/>
  <c r="BL27" i="11"/>
  <c r="BM27" i="11"/>
  <c r="BN27" i="11"/>
  <c r="BO27" i="11"/>
  <c r="BP27" i="11"/>
  <c r="BU27" i="11"/>
  <c r="BV27" i="11"/>
  <c r="BW27" i="11"/>
  <c r="BX27" i="11"/>
  <c r="BY27" i="11"/>
  <c r="BZ27" i="11"/>
  <c r="CA27" i="11"/>
  <c r="CB27" i="11"/>
  <c r="CC27" i="11"/>
  <c r="CD27" i="11"/>
  <c r="CE27" i="11"/>
  <c r="CK27" i="11"/>
  <c r="BG28" i="11"/>
  <c r="BH28" i="11"/>
  <c r="BI28" i="11"/>
  <c r="BJ28" i="11"/>
  <c r="BK28" i="11"/>
  <c r="BL28" i="11"/>
  <c r="BM28" i="11"/>
  <c r="BN28" i="11"/>
  <c r="BO28" i="11"/>
  <c r="BP28" i="11"/>
  <c r="BU28" i="11"/>
  <c r="BV28" i="11"/>
  <c r="BW28" i="11"/>
  <c r="BX28" i="11"/>
  <c r="BY28" i="11"/>
  <c r="BZ28" i="11"/>
  <c r="CA28" i="11"/>
  <c r="CB28" i="11"/>
  <c r="CC28" i="11"/>
  <c r="CD28" i="11"/>
  <c r="CE28" i="11"/>
  <c r="CK28" i="11"/>
  <c r="BG29" i="11"/>
  <c r="BH29" i="11"/>
  <c r="BI29" i="11"/>
  <c r="BJ29" i="11"/>
  <c r="BK29" i="11"/>
  <c r="BL29" i="11"/>
  <c r="BM29" i="11"/>
  <c r="BN29" i="11"/>
  <c r="BO29" i="11"/>
  <c r="BP29" i="11"/>
  <c r="BU29" i="11"/>
  <c r="BV29" i="11"/>
  <c r="BW29" i="11"/>
  <c r="BX29" i="11"/>
  <c r="BY29" i="11"/>
  <c r="BZ29" i="11"/>
  <c r="CA29" i="11"/>
  <c r="CB29" i="11"/>
  <c r="CC29" i="11"/>
  <c r="CD29" i="11"/>
  <c r="CE29" i="11"/>
  <c r="CK29" i="11"/>
  <c r="BG30" i="11"/>
  <c r="BH30" i="11"/>
  <c r="BI30" i="11"/>
  <c r="BJ30" i="11"/>
  <c r="BK30" i="11"/>
  <c r="BL30" i="11"/>
  <c r="BM30" i="11"/>
  <c r="BN30" i="11"/>
  <c r="BO30" i="11"/>
  <c r="BP30" i="11"/>
  <c r="BU30" i="11"/>
  <c r="BV30" i="11"/>
  <c r="BW30" i="11"/>
  <c r="BX30" i="11"/>
  <c r="BY30" i="11"/>
  <c r="BZ30" i="11"/>
  <c r="CA30" i="11"/>
  <c r="CB30" i="11"/>
  <c r="CC30" i="11"/>
  <c r="CD30" i="11"/>
  <c r="CE30" i="11"/>
  <c r="CK30" i="11"/>
  <c r="BG31" i="11"/>
  <c r="BH31" i="11"/>
  <c r="BI31" i="11"/>
  <c r="BJ31" i="11"/>
  <c r="BK31" i="11"/>
  <c r="BL31" i="11"/>
  <c r="BM31" i="11"/>
  <c r="BN31" i="11"/>
  <c r="BO31" i="11"/>
  <c r="BP31" i="11"/>
  <c r="BU31" i="11"/>
  <c r="BV31" i="11"/>
  <c r="BW31" i="11"/>
  <c r="BX31" i="11"/>
  <c r="BY31" i="11"/>
  <c r="BZ31" i="11"/>
  <c r="CA31" i="11"/>
  <c r="CB31" i="11"/>
  <c r="CC31" i="11"/>
  <c r="CD31" i="11"/>
  <c r="CE31" i="11"/>
  <c r="CK31" i="11"/>
  <c r="BG32" i="11"/>
  <c r="BH32" i="11"/>
  <c r="BI32" i="11"/>
  <c r="BJ32" i="11"/>
  <c r="BK32" i="11"/>
  <c r="BL32" i="11"/>
  <c r="BM32" i="11"/>
  <c r="BN32" i="11"/>
  <c r="BO32" i="11"/>
  <c r="BP32" i="11"/>
  <c r="BU32" i="11"/>
  <c r="BV32" i="11"/>
  <c r="BW32" i="11"/>
  <c r="BX32" i="11"/>
  <c r="BY32" i="11"/>
  <c r="BZ32" i="11"/>
  <c r="CA32" i="11"/>
  <c r="CB32" i="11"/>
  <c r="CC32" i="11"/>
  <c r="CD32" i="11"/>
  <c r="CE32" i="11"/>
  <c r="CK32" i="11"/>
  <c r="BG33" i="11"/>
  <c r="BH33" i="11"/>
  <c r="BI33" i="11"/>
  <c r="BJ33" i="11"/>
  <c r="BK33" i="11"/>
  <c r="BL33" i="11"/>
  <c r="BM33" i="11"/>
  <c r="BN33" i="11"/>
  <c r="BO33" i="11"/>
  <c r="BP33" i="11"/>
  <c r="BU33" i="11"/>
  <c r="BV33" i="11"/>
  <c r="BW33" i="11"/>
  <c r="BX33" i="11"/>
  <c r="BY33" i="11"/>
  <c r="BZ33" i="11"/>
  <c r="CA33" i="11"/>
  <c r="CB33" i="11"/>
  <c r="CC33" i="11"/>
  <c r="CD33" i="11"/>
  <c r="CE33" i="11"/>
  <c r="CK33" i="11"/>
  <c r="BG34" i="11"/>
  <c r="BH34" i="11"/>
  <c r="BI34" i="11"/>
  <c r="BJ34" i="11"/>
  <c r="BK34" i="11"/>
  <c r="BL34" i="11"/>
  <c r="BM34" i="11"/>
  <c r="BN34" i="11"/>
  <c r="BO34" i="11"/>
  <c r="BP34" i="11"/>
  <c r="BU34" i="11"/>
  <c r="BV34" i="11"/>
  <c r="BW34" i="11"/>
  <c r="BX34" i="11"/>
  <c r="BY34" i="11"/>
  <c r="BZ34" i="11"/>
  <c r="CA34" i="11"/>
  <c r="CB34" i="11"/>
  <c r="CC34" i="11"/>
  <c r="CD34" i="11"/>
  <c r="CE34" i="11"/>
  <c r="CK34" i="11"/>
  <c r="BG35" i="11"/>
  <c r="BH35" i="11"/>
  <c r="BI35" i="11"/>
  <c r="BJ35" i="11"/>
  <c r="BK35" i="11"/>
  <c r="BL35" i="11"/>
  <c r="BM35" i="11"/>
  <c r="BN35" i="11"/>
  <c r="BO35" i="11"/>
  <c r="BP35" i="11"/>
  <c r="BU35" i="11"/>
  <c r="BV35" i="11"/>
  <c r="BW35" i="11"/>
  <c r="BX35" i="11"/>
  <c r="BY35" i="11"/>
  <c r="BZ35" i="11"/>
  <c r="CA35" i="11"/>
  <c r="CB35" i="11"/>
  <c r="CC35" i="11"/>
  <c r="CD35" i="11"/>
  <c r="CE35" i="11"/>
  <c r="CK35" i="11"/>
  <c r="BG36" i="11"/>
  <c r="BH36" i="11"/>
  <c r="BI36" i="11"/>
  <c r="BJ36" i="11"/>
  <c r="BK36" i="11"/>
  <c r="BL36" i="11"/>
  <c r="BM36" i="11"/>
  <c r="BN36" i="11"/>
  <c r="BO36" i="11"/>
  <c r="BP36" i="11"/>
  <c r="BU36" i="11"/>
  <c r="BV36" i="11"/>
  <c r="BW36" i="11"/>
  <c r="BX36" i="11"/>
  <c r="BY36" i="11"/>
  <c r="BZ36" i="11"/>
  <c r="CA36" i="11"/>
  <c r="CB36" i="11"/>
  <c r="CC36" i="11"/>
  <c r="CD36" i="11"/>
  <c r="CE36" i="11"/>
  <c r="CK36" i="11"/>
  <c r="BG37" i="11"/>
  <c r="BH37" i="11"/>
  <c r="BI37" i="11"/>
  <c r="BJ37" i="11"/>
  <c r="BK37" i="11"/>
  <c r="BL37" i="11"/>
  <c r="BM37" i="11"/>
  <c r="BN37" i="11"/>
  <c r="BO37" i="11"/>
  <c r="BP37" i="11"/>
  <c r="BU37" i="11"/>
  <c r="BV37" i="11"/>
  <c r="BW37" i="11"/>
  <c r="BX37" i="11"/>
  <c r="BY37" i="11"/>
  <c r="BZ37" i="11"/>
  <c r="CA37" i="11"/>
  <c r="CB37" i="11"/>
  <c r="CC37" i="11"/>
  <c r="CD37" i="11"/>
  <c r="CE37" i="11"/>
  <c r="CK37" i="11"/>
  <c r="BG38" i="11"/>
  <c r="BH38" i="11"/>
  <c r="BI38" i="11"/>
  <c r="BJ38" i="11"/>
  <c r="BK38" i="11"/>
  <c r="BL38" i="11"/>
  <c r="BM38" i="11"/>
  <c r="BN38" i="11"/>
  <c r="BO38" i="11"/>
  <c r="BP38" i="11"/>
  <c r="BU38" i="11"/>
  <c r="BV38" i="11"/>
  <c r="BW38" i="11"/>
  <c r="BX38" i="11"/>
  <c r="BY38" i="11"/>
  <c r="BZ38" i="11"/>
  <c r="CA38" i="11"/>
  <c r="CB38" i="11"/>
  <c r="CC38" i="11"/>
  <c r="CD38" i="11"/>
  <c r="CE38" i="11"/>
  <c r="CK38" i="11"/>
  <c r="BG39" i="11"/>
  <c r="BH39" i="11"/>
  <c r="BI39" i="11"/>
  <c r="BJ39" i="11"/>
  <c r="BK39" i="11"/>
  <c r="BL39" i="11"/>
  <c r="BM39" i="11"/>
  <c r="BN39" i="11"/>
  <c r="BO39" i="11"/>
  <c r="BP39" i="11"/>
  <c r="BU39" i="11"/>
  <c r="BV39" i="11"/>
  <c r="BW39" i="11"/>
  <c r="BX39" i="11"/>
  <c r="BY39" i="11"/>
  <c r="BZ39" i="11"/>
  <c r="CA39" i="11"/>
  <c r="CB39" i="11"/>
  <c r="CC39" i="11"/>
  <c r="CD39" i="11"/>
  <c r="CE39" i="11"/>
  <c r="CK39" i="11"/>
  <c r="BG40" i="11"/>
  <c r="BH40" i="11"/>
  <c r="BI40" i="11"/>
  <c r="BJ40" i="11"/>
  <c r="BK40" i="11"/>
  <c r="BL40" i="11"/>
  <c r="BM40" i="11"/>
  <c r="BN40" i="11"/>
  <c r="BO40" i="11"/>
  <c r="BP40" i="11"/>
  <c r="BU40" i="11"/>
  <c r="BV40" i="11"/>
  <c r="BW40" i="11"/>
  <c r="BX40" i="11"/>
  <c r="BY40" i="11"/>
  <c r="BZ40" i="11"/>
  <c r="CA40" i="11"/>
  <c r="CB40" i="11"/>
  <c r="CC40" i="11"/>
  <c r="CD40" i="11"/>
  <c r="CE40" i="11"/>
  <c r="CK40" i="11"/>
  <c r="BG41" i="11"/>
  <c r="BH41" i="11"/>
  <c r="BI41" i="11"/>
  <c r="BJ41" i="11"/>
  <c r="BK41" i="11"/>
  <c r="BL41" i="11"/>
  <c r="BM41" i="11"/>
  <c r="BN41" i="11"/>
  <c r="BO41" i="11"/>
  <c r="BP41" i="11"/>
  <c r="BU41" i="11"/>
  <c r="BV41" i="11"/>
  <c r="BW41" i="11"/>
  <c r="BX41" i="11"/>
  <c r="BY41" i="11"/>
  <c r="BZ41" i="11"/>
  <c r="CA41" i="11"/>
  <c r="CB41" i="11"/>
  <c r="CC41" i="11"/>
  <c r="CD41" i="11"/>
  <c r="CE41" i="11"/>
  <c r="CK41" i="11"/>
  <c r="BG42" i="11"/>
  <c r="BH42" i="11"/>
  <c r="BI42" i="11"/>
  <c r="BJ42" i="11"/>
  <c r="BK42" i="11"/>
  <c r="BL42" i="11"/>
  <c r="BM42" i="11"/>
  <c r="BN42" i="11"/>
  <c r="BO42" i="11"/>
  <c r="BP42" i="11"/>
  <c r="BU42" i="11"/>
  <c r="BV42" i="11"/>
  <c r="BW42" i="11"/>
  <c r="BX42" i="11"/>
  <c r="BY42" i="11"/>
  <c r="BZ42" i="11"/>
  <c r="CA42" i="11"/>
  <c r="CB42" i="11"/>
  <c r="CC42" i="11"/>
  <c r="CD42" i="11"/>
  <c r="CE42" i="11"/>
  <c r="CK42" i="11"/>
  <c r="BG43" i="11"/>
  <c r="BH43" i="11"/>
  <c r="BI43" i="11"/>
  <c r="BJ43" i="11"/>
  <c r="BK43" i="11"/>
  <c r="BL43" i="11"/>
  <c r="BM43" i="11"/>
  <c r="BN43" i="11"/>
  <c r="BO43" i="11"/>
  <c r="BP43" i="11"/>
  <c r="BU43" i="11"/>
  <c r="BV43" i="11"/>
  <c r="BW43" i="11"/>
  <c r="BX43" i="11"/>
  <c r="BY43" i="11"/>
  <c r="BZ43" i="11"/>
  <c r="CA43" i="11"/>
  <c r="CB43" i="11"/>
  <c r="CC43" i="11"/>
  <c r="CD43" i="11"/>
  <c r="CE43" i="11"/>
  <c r="CK43" i="11"/>
  <c r="BG44" i="11"/>
  <c r="BH44" i="11"/>
  <c r="BI44" i="11"/>
  <c r="BJ44" i="11"/>
  <c r="BK44" i="11"/>
  <c r="BL44" i="11"/>
  <c r="BM44" i="11"/>
  <c r="BN44" i="11"/>
  <c r="BO44" i="11"/>
  <c r="BP44" i="11"/>
  <c r="BU44" i="11"/>
  <c r="BV44" i="11"/>
  <c r="BW44" i="11"/>
  <c r="BX44" i="11"/>
  <c r="BY44" i="11"/>
  <c r="BZ44" i="11"/>
  <c r="CA44" i="11"/>
  <c r="CB44" i="11"/>
  <c r="CC44" i="11"/>
  <c r="CD44" i="11"/>
  <c r="CE44" i="11"/>
  <c r="CK44" i="11"/>
  <c r="BG45" i="11"/>
  <c r="BH45" i="11"/>
  <c r="BI45" i="11"/>
  <c r="BJ45" i="11"/>
  <c r="BK45" i="11"/>
  <c r="BL45" i="11"/>
  <c r="BM45" i="11"/>
  <c r="BN45" i="11"/>
  <c r="BO45" i="11"/>
  <c r="BP45" i="11"/>
  <c r="BU45" i="11"/>
  <c r="BV45" i="11"/>
  <c r="BW45" i="11"/>
  <c r="BX45" i="11"/>
  <c r="BY45" i="11"/>
  <c r="BZ45" i="11"/>
  <c r="CA45" i="11"/>
  <c r="CB45" i="11"/>
  <c r="CC45" i="11"/>
  <c r="CD45" i="11"/>
  <c r="CE45" i="11"/>
  <c r="CK45" i="11"/>
  <c r="BG46" i="11"/>
  <c r="BH46" i="11"/>
  <c r="BI46" i="11"/>
  <c r="BJ46" i="11"/>
  <c r="BK46" i="11"/>
  <c r="BL46" i="11"/>
  <c r="BM46" i="11"/>
  <c r="BN46" i="11"/>
  <c r="BO46" i="11"/>
  <c r="BP46" i="11"/>
  <c r="BU46" i="11"/>
  <c r="BV46" i="11"/>
  <c r="BW46" i="11"/>
  <c r="BX46" i="11"/>
  <c r="BY46" i="11"/>
  <c r="BZ46" i="11"/>
  <c r="CA46" i="11"/>
  <c r="CB46" i="11"/>
  <c r="CC46" i="11"/>
  <c r="CD46" i="11"/>
  <c r="CE46" i="11"/>
  <c r="CK46" i="11"/>
  <c r="BG47" i="11"/>
  <c r="BH47" i="11"/>
  <c r="BI47" i="11"/>
  <c r="BJ47" i="11"/>
  <c r="BK47" i="11"/>
  <c r="BL47" i="11"/>
  <c r="BM47" i="11"/>
  <c r="BN47" i="11"/>
  <c r="BO47" i="11"/>
  <c r="BP47" i="11"/>
  <c r="BU47" i="11"/>
  <c r="BV47" i="11"/>
  <c r="BW47" i="11"/>
  <c r="BX47" i="11"/>
  <c r="BY47" i="11"/>
  <c r="BZ47" i="11"/>
  <c r="CA47" i="11"/>
  <c r="CB47" i="11"/>
  <c r="CC47" i="11"/>
  <c r="CD47" i="11"/>
  <c r="CE47" i="11"/>
  <c r="CK47" i="11"/>
  <c r="BG48" i="11"/>
  <c r="BH48" i="11"/>
  <c r="BI48" i="11"/>
  <c r="BJ48" i="11"/>
  <c r="BK48" i="11"/>
  <c r="BL48" i="11"/>
  <c r="BM48" i="11"/>
  <c r="BN48" i="11"/>
  <c r="BO48" i="11"/>
  <c r="BP48" i="11"/>
  <c r="BU48" i="11"/>
  <c r="BV48" i="11"/>
  <c r="BW48" i="11"/>
  <c r="BX48" i="11"/>
  <c r="BY48" i="11"/>
  <c r="BZ48" i="11"/>
  <c r="CA48" i="11"/>
  <c r="CB48" i="11"/>
  <c r="CC48" i="11"/>
  <c r="CD48" i="11"/>
  <c r="CE48" i="11"/>
  <c r="CK48" i="11"/>
  <c r="BG49" i="11"/>
  <c r="BH49" i="11"/>
  <c r="BI49" i="11"/>
  <c r="BJ49" i="11"/>
  <c r="BK49" i="11"/>
  <c r="BL49" i="11"/>
  <c r="BM49" i="11"/>
  <c r="BN49" i="11"/>
  <c r="BO49" i="11"/>
  <c r="BP49" i="11"/>
  <c r="BU49" i="11"/>
  <c r="BV49" i="11"/>
  <c r="BW49" i="11"/>
  <c r="BX49" i="11"/>
  <c r="BY49" i="11"/>
  <c r="BZ49" i="11"/>
  <c r="CA49" i="11"/>
  <c r="CB49" i="11"/>
  <c r="CC49" i="11"/>
  <c r="CD49" i="11"/>
  <c r="CE49" i="11"/>
  <c r="CK49" i="11"/>
  <c r="BG50" i="11"/>
  <c r="BH50" i="11"/>
  <c r="BI50" i="11"/>
  <c r="BJ50" i="11"/>
  <c r="BK50" i="11"/>
  <c r="BL50" i="11"/>
  <c r="BM50" i="11"/>
  <c r="BN50" i="11"/>
  <c r="BO50" i="11"/>
  <c r="BP50" i="11"/>
  <c r="BU50" i="11"/>
  <c r="BV50" i="11"/>
  <c r="BW50" i="11"/>
  <c r="BX50" i="11"/>
  <c r="BY50" i="11"/>
  <c r="BZ50" i="11"/>
  <c r="CA50" i="11"/>
  <c r="CB50" i="11"/>
  <c r="CC50" i="11"/>
  <c r="CD50" i="11"/>
  <c r="CE50" i="11"/>
  <c r="CK50" i="11"/>
  <c r="BG51" i="11"/>
  <c r="BH51" i="11"/>
  <c r="BI51" i="11"/>
  <c r="BJ51" i="11"/>
  <c r="BK51" i="11"/>
  <c r="BL51" i="11"/>
  <c r="BM51" i="11"/>
  <c r="BN51" i="11"/>
  <c r="BO51" i="11"/>
  <c r="BP51" i="11"/>
  <c r="BU51" i="11"/>
  <c r="BV51" i="11"/>
  <c r="BW51" i="11"/>
  <c r="BX51" i="11"/>
  <c r="BY51" i="11"/>
  <c r="BZ51" i="11"/>
  <c r="CA51" i="11"/>
  <c r="CB51" i="11"/>
  <c r="CC51" i="11"/>
  <c r="CD51" i="11"/>
  <c r="CE51" i="11"/>
  <c r="CK51" i="11"/>
  <c r="BG52" i="11"/>
  <c r="BH52" i="11"/>
  <c r="BI52" i="11"/>
  <c r="BJ52" i="11"/>
  <c r="BK52" i="11"/>
  <c r="BL52" i="11"/>
  <c r="BM52" i="11"/>
  <c r="BN52" i="11"/>
  <c r="BO52" i="11"/>
  <c r="BP52" i="11"/>
  <c r="BU52" i="11"/>
  <c r="BV52" i="11"/>
  <c r="BW52" i="11"/>
  <c r="BX52" i="11"/>
  <c r="BY52" i="11"/>
  <c r="BZ52" i="11"/>
  <c r="CA52" i="11"/>
  <c r="CB52" i="11"/>
  <c r="CC52" i="11"/>
  <c r="CD52" i="11"/>
  <c r="CE52" i="11"/>
  <c r="CK52" i="11"/>
  <c r="BG53" i="11"/>
  <c r="BH53" i="11"/>
  <c r="BI53" i="11"/>
  <c r="BJ53" i="11"/>
  <c r="BK53" i="11"/>
  <c r="BL53" i="11"/>
  <c r="BM53" i="11"/>
  <c r="BN53" i="11"/>
  <c r="BO53" i="11"/>
  <c r="BP53" i="11"/>
  <c r="BU53" i="11"/>
  <c r="BV53" i="11"/>
  <c r="BW53" i="11"/>
  <c r="BX53" i="11"/>
  <c r="BY53" i="11"/>
  <c r="BZ53" i="11"/>
  <c r="CA53" i="11"/>
  <c r="CB53" i="11"/>
  <c r="CC53" i="11"/>
  <c r="CD53" i="11"/>
  <c r="CE53" i="11"/>
  <c r="CK53" i="11"/>
  <c r="BG54" i="11"/>
  <c r="BH54" i="11"/>
  <c r="BI54" i="11"/>
  <c r="BJ54" i="11"/>
  <c r="BK54" i="11"/>
  <c r="BL54" i="11"/>
  <c r="BM54" i="11"/>
  <c r="BN54" i="11"/>
  <c r="BO54" i="11"/>
  <c r="BP54" i="11"/>
  <c r="BU54" i="11"/>
  <c r="BV54" i="11"/>
  <c r="BW54" i="11"/>
  <c r="BX54" i="11"/>
  <c r="BY54" i="11"/>
  <c r="BZ54" i="11"/>
  <c r="CA54" i="11"/>
  <c r="CB54" i="11"/>
  <c r="CC54" i="11"/>
  <c r="CD54" i="11"/>
  <c r="CE54" i="11"/>
  <c r="CK54" i="11"/>
  <c r="BG55" i="11"/>
  <c r="BH55" i="11"/>
  <c r="BI55" i="11"/>
  <c r="BJ55" i="11"/>
  <c r="BK55" i="11"/>
  <c r="BL55" i="11"/>
  <c r="BM55" i="11"/>
  <c r="BN55" i="11"/>
  <c r="BO55" i="11"/>
  <c r="BP55" i="11"/>
  <c r="BU55" i="11"/>
  <c r="BV55" i="11"/>
  <c r="BW55" i="11"/>
  <c r="BX55" i="11"/>
  <c r="BY55" i="11"/>
  <c r="BZ55" i="11"/>
  <c r="CA55" i="11"/>
  <c r="CB55" i="11"/>
  <c r="CC55" i="11"/>
  <c r="CD55" i="11"/>
  <c r="CE55" i="11"/>
  <c r="CK55" i="11"/>
  <c r="BG56" i="11"/>
  <c r="BH56" i="11"/>
  <c r="BI56" i="11"/>
  <c r="BJ56" i="11"/>
  <c r="BK56" i="11"/>
  <c r="BL56" i="11"/>
  <c r="BM56" i="11"/>
  <c r="BN56" i="11"/>
  <c r="BO56" i="11"/>
  <c r="BP56" i="11"/>
  <c r="BU56" i="11"/>
  <c r="BV56" i="11"/>
  <c r="BW56" i="11"/>
  <c r="BX56" i="11"/>
  <c r="BY56" i="11"/>
  <c r="BZ56" i="11"/>
  <c r="CA56" i="11"/>
  <c r="CB56" i="11"/>
  <c r="CC56" i="11"/>
  <c r="CD56" i="11"/>
  <c r="CE56" i="11"/>
  <c r="CK56" i="11"/>
  <c r="BG57" i="11"/>
  <c r="BH57" i="11"/>
  <c r="BI57" i="11"/>
  <c r="BJ57" i="11"/>
  <c r="BK57" i="11"/>
  <c r="BL57" i="11"/>
  <c r="BM57" i="11"/>
  <c r="BN57" i="11"/>
  <c r="BO57" i="11"/>
  <c r="BP57" i="11"/>
  <c r="BU57" i="11"/>
  <c r="BV57" i="11"/>
  <c r="BW57" i="11"/>
  <c r="BX57" i="11"/>
  <c r="BY57" i="11"/>
  <c r="BZ57" i="11"/>
  <c r="CA57" i="11"/>
  <c r="CB57" i="11"/>
  <c r="CC57" i="11"/>
  <c r="CD57" i="11"/>
  <c r="CE57" i="11"/>
  <c r="CK57" i="11"/>
  <c r="BG58" i="11"/>
  <c r="BH58" i="11"/>
  <c r="BI58" i="11"/>
  <c r="BJ58" i="11"/>
  <c r="BK58" i="11"/>
  <c r="BL58" i="11"/>
  <c r="BM58" i="11"/>
  <c r="BN58" i="11"/>
  <c r="BO58" i="11"/>
  <c r="BP58" i="11"/>
  <c r="BU58" i="11"/>
  <c r="BV58" i="11"/>
  <c r="BW58" i="11"/>
  <c r="BX58" i="11"/>
  <c r="BY58" i="11"/>
  <c r="BZ58" i="11"/>
  <c r="CA58" i="11"/>
  <c r="CB58" i="11"/>
  <c r="CC58" i="11"/>
  <c r="CD58" i="11"/>
  <c r="CE58" i="11"/>
  <c r="CK58" i="11"/>
  <c r="BG59" i="11"/>
  <c r="BH59" i="11"/>
  <c r="BI59" i="11"/>
  <c r="BJ59" i="11"/>
  <c r="BK59" i="11"/>
  <c r="BL59" i="11"/>
  <c r="BM59" i="11"/>
  <c r="BN59" i="11"/>
  <c r="BO59" i="11"/>
  <c r="BP59" i="11"/>
  <c r="BU59" i="11"/>
  <c r="BV59" i="11"/>
  <c r="BW59" i="11"/>
  <c r="BX59" i="11"/>
  <c r="BY59" i="11"/>
  <c r="BZ59" i="11"/>
  <c r="CA59" i="11"/>
  <c r="CB59" i="11"/>
  <c r="CC59" i="11"/>
  <c r="CD59" i="11"/>
  <c r="CE59" i="11"/>
  <c r="CK59" i="11"/>
  <c r="BG60" i="11"/>
  <c r="BH60" i="11"/>
  <c r="BI60" i="11"/>
  <c r="BJ60" i="11"/>
  <c r="BK60" i="11"/>
  <c r="BL60" i="11"/>
  <c r="BM60" i="11"/>
  <c r="BN60" i="11"/>
  <c r="BO60" i="11"/>
  <c r="BP60" i="11"/>
  <c r="BU60" i="11"/>
  <c r="BV60" i="11"/>
  <c r="BW60" i="11"/>
  <c r="BX60" i="11"/>
  <c r="BY60" i="11"/>
  <c r="BZ60" i="11"/>
  <c r="CA60" i="11"/>
  <c r="CB60" i="11"/>
  <c r="CC60" i="11"/>
  <c r="CD60" i="11"/>
  <c r="CE60" i="11"/>
  <c r="CK60" i="11"/>
  <c r="BG61" i="11"/>
  <c r="BH61" i="11"/>
  <c r="BI61" i="11"/>
  <c r="BJ61" i="11"/>
  <c r="BK61" i="11"/>
  <c r="BL61" i="11"/>
  <c r="BM61" i="11"/>
  <c r="BN61" i="11"/>
  <c r="BO61" i="11"/>
  <c r="BP61" i="11"/>
  <c r="BU61" i="11"/>
  <c r="BV61" i="11"/>
  <c r="BW61" i="11"/>
  <c r="BX61" i="11"/>
  <c r="BY61" i="11"/>
  <c r="BZ61" i="11"/>
  <c r="CA61" i="11"/>
  <c r="CB61" i="11"/>
  <c r="CC61" i="11"/>
  <c r="CD61" i="11"/>
  <c r="CE61" i="11"/>
  <c r="CK61" i="11"/>
  <c r="BG62" i="11"/>
  <c r="BH62" i="11"/>
  <c r="BI62" i="11"/>
  <c r="BJ62" i="11"/>
  <c r="BK62" i="11"/>
  <c r="BL62" i="11"/>
  <c r="BM62" i="11"/>
  <c r="BN62" i="11"/>
  <c r="BO62" i="11"/>
  <c r="BP62" i="11"/>
  <c r="BU62" i="11"/>
  <c r="BV62" i="11"/>
  <c r="BW62" i="11"/>
  <c r="BX62" i="11"/>
  <c r="BY62" i="11"/>
  <c r="BZ62" i="11"/>
  <c r="CA62" i="11"/>
  <c r="CB62" i="11"/>
  <c r="CC62" i="11"/>
  <c r="CD62" i="11"/>
  <c r="CE62" i="11"/>
  <c r="CK62" i="11"/>
  <c r="BG63" i="11"/>
  <c r="BH63" i="11"/>
  <c r="BI63" i="11"/>
  <c r="BJ63" i="11"/>
  <c r="BK63" i="11"/>
  <c r="BL63" i="11"/>
  <c r="BM63" i="11"/>
  <c r="BN63" i="11"/>
  <c r="BO63" i="11"/>
  <c r="BP63" i="11"/>
  <c r="BU63" i="11"/>
  <c r="BV63" i="11"/>
  <c r="BW63" i="11"/>
  <c r="BX63" i="11"/>
  <c r="BY63" i="11"/>
  <c r="BZ63" i="11"/>
  <c r="CA63" i="11"/>
  <c r="CB63" i="11"/>
  <c r="CC63" i="11"/>
  <c r="CD63" i="11"/>
  <c r="CE63" i="11"/>
  <c r="CK63" i="11"/>
  <c r="BG64" i="11"/>
  <c r="BH64" i="11"/>
  <c r="BI64" i="11"/>
  <c r="BJ64" i="11"/>
  <c r="BK64" i="11"/>
  <c r="BL64" i="11"/>
  <c r="BM64" i="11"/>
  <c r="BN64" i="11"/>
  <c r="BO64" i="11"/>
  <c r="BP64" i="11"/>
  <c r="BU64" i="11"/>
  <c r="BV64" i="11"/>
  <c r="BW64" i="11"/>
  <c r="BX64" i="11"/>
  <c r="BY64" i="11"/>
  <c r="BZ64" i="11"/>
  <c r="CA64" i="11"/>
  <c r="CB64" i="11"/>
  <c r="CC64" i="11"/>
  <c r="CD64" i="11"/>
  <c r="CE64" i="11"/>
  <c r="CK64" i="11"/>
  <c r="BG65" i="11"/>
  <c r="BH65" i="11"/>
  <c r="BI65" i="11"/>
  <c r="BJ65" i="11"/>
  <c r="BK65" i="11"/>
  <c r="BL65" i="11"/>
  <c r="BM65" i="11"/>
  <c r="BN65" i="11"/>
  <c r="BO65" i="11"/>
  <c r="BP65" i="11"/>
  <c r="BU65" i="11"/>
  <c r="BV65" i="11"/>
  <c r="BW65" i="11"/>
  <c r="BX65" i="11"/>
  <c r="BY65" i="11"/>
  <c r="BZ65" i="11"/>
  <c r="CA65" i="11"/>
  <c r="CB65" i="11"/>
  <c r="CC65" i="11"/>
  <c r="CD65" i="11"/>
  <c r="CE65" i="11"/>
  <c r="CK65" i="11"/>
  <c r="BG66" i="11"/>
  <c r="BH66" i="11"/>
  <c r="BI66" i="11"/>
  <c r="BJ66" i="11"/>
  <c r="BK66" i="11"/>
  <c r="BL66" i="11"/>
  <c r="BM66" i="11"/>
  <c r="BN66" i="11"/>
  <c r="BO66" i="11"/>
  <c r="BP66" i="11"/>
  <c r="BU66" i="11"/>
  <c r="BV66" i="11"/>
  <c r="BW66" i="11"/>
  <c r="BX66" i="11"/>
  <c r="BY66" i="11"/>
  <c r="BZ66" i="11"/>
  <c r="CA66" i="11"/>
  <c r="CB66" i="11"/>
  <c r="CC66" i="11"/>
  <c r="CD66" i="11"/>
  <c r="CE66" i="11"/>
  <c r="CK66" i="11"/>
  <c r="BG67" i="11"/>
  <c r="BH67" i="11"/>
  <c r="BI67" i="11"/>
  <c r="BJ67" i="11"/>
  <c r="BK67" i="11"/>
  <c r="BL67" i="11"/>
  <c r="BM67" i="11"/>
  <c r="BN67" i="11"/>
  <c r="BO67" i="11"/>
  <c r="BP67" i="11"/>
  <c r="BU67" i="11"/>
  <c r="BV67" i="11"/>
  <c r="BW67" i="11"/>
  <c r="BX67" i="11"/>
  <c r="BY67" i="11"/>
  <c r="BZ67" i="11"/>
  <c r="CA67" i="11"/>
  <c r="CB67" i="11"/>
  <c r="CC67" i="11"/>
  <c r="CD67" i="11"/>
  <c r="CE67" i="11"/>
  <c r="CK67" i="11"/>
  <c r="BG68" i="11"/>
  <c r="BH68" i="11"/>
  <c r="BI68" i="11"/>
  <c r="BJ68" i="11"/>
  <c r="BK68" i="11"/>
  <c r="BL68" i="11"/>
  <c r="BM68" i="11"/>
  <c r="BN68" i="11"/>
  <c r="BO68" i="11"/>
  <c r="BP68" i="11"/>
  <c r="BU68" i="11"/>
  <c r="BV68" i="11"/>
  <c r="BW68" i="11"/>
  <c r="BX68" i="11"/>
  <c r="BY68" i="11"/>
  <c r="BZ68" i="11"/>
  <c r="CA68" i="11"/>
  <c r="CB68" i="11"/>
  <c r="CC68" i="11"/>
  <c r="CD68" i="11"/>
  <c r="CE68" i="11"/>
  <c r="CK68" i="11"/>
  <c r="BG69" i="11"/>
  <c r="BH69" i="11"/>
  <c r="BI69" i="11"/>
  <c r="BJ69" i="11"/>
  <c r="BK69" i="11"/>
  <c r="BL69" i="11"/>
  <c r="BM69" i="11"/>
  <c r="BN69" i="11"/>
  <c r="BO69" i="11"/>
  <c r="BP69" i="11"/>
  <c r="BU69" i="11"/>
  <c r="BV69" i="11"/>
  <c r="BW69" i="11"/>
  <c r="BX69" i="11"/>
  <c r="BY69" i="11"/>
  <c r="BZ69" i="11"/>
  <c r="CA69" i="11"/>
  <c r="CB69" i="11"/>
  <c r="CC69" i="11"/>
  <c r="CD69" i="11"/>
  <c r="CE69" i="11"/>
  <c r="CK69" i="11"/>
  <c r="BG70" i="11"/>
  <c r="BH70" i="11"/>
  <c r="BI70" i="11"/>
  <c r="BJ70" i="11"/>
  <c r="BK70" i="11"/>
  <c r="BL70" i="11"/>
  <c r="BM70" i="11"/>
  <c r="BN70" i="11"/>
  <c r="BO70" i="11"/>
  <c r="BP70" i="11"/>
  <c r="BU70" i="11"/>
  <c r="BV70" i="11"/>
  <c r="BW70" i="11"/>
  <c r="BX70" i="11"/>
  <c r="BY70" i="11"/>
  <c r="BZ70" i="11"/>
  <c r="CA70" i="11"/>
  <c r="CB70" i="11"/>
  <c r="CC70" i="11"/>
  <c r="CD70" i="11"/>
  <c r="CE70" i="11"/>
  <c r="CK70" i="11"/>
  <c r="BG71" i="11"/>
  <c r="BH71" i="11"/>
  <c r="BI71" i="11"/>
  <c r="BJ71" i="11"/>
  <c r="BK71" i="11"/>
  <c r="BL71" i="11"/>
  <c r="BM71" i="11"/>
  <c r="BN71" i="11"/>
  <c r="BO71" i="11"/>
  <c r="BP71" i="11"/>
  <c r="BU71" i="11"/>
  <c r="BV71" i="11"/>
  <c r="BW71" i="11"/>
  <c r="BX71" i="11"/>
  <c r="BY71" i="11"/>
  <c r="BZ71" i="11"/>
  <c r="CA71" i="11"/>
  <c r="CB71" i="11"/>
  <c r="CC71" i="11"/>
  <c r="CD71" i="11"/>
  <c r="CE71" i="11"/>
  <c r="CK71" i="11"/>
  <c r="BG72" i="11"/>
  <c r="BH72" i="11"/>
  <c r="BI72" i="11"/>
  <c r="BJ72" i="11"/>
  <c r="BK72" i="11"/>
  <c r="BL72" i="11"/>
  <c r="BM72" i="11"/>
  <c r="BN72" i="11"/>
  <c r="BO72" i="11"/>
  <c r="BP72" i="11"/>
  <c r="BU72" i="11"/>
  <c r="BV72" i="11"/>
  <c r="BW72" i="11"/>
  <c r="BX72" i="11"/>
  <c r="BY72" i="11"/>
  <c r="BZ72" i="11"/>
  <c r="CA72" i="11"/>
  <c r="CB72" i="11"/>
  <c r="CC72" i="11"/>
  <c r="CD72" i="11"/>
  <c r="CE72" i="11"/>
  <c r="CK72" i="11"/>
  <c r="BG73" i="11"/>
  <c r="BH73" i="11"/>
  <c r="BI73" i="11"/>
  <c r="BJ73" i="11"/>
  <c r="BK73" i="11"/>
  <c r="BL73" i="11"/>
  <c r="BM73" i="11"/>
  <c r="BN73" i="11"/>
  <c r="BO73" i="11"/>
  <c r="BP73" i="11"/>
  <c r="BU73" i="11"/>
  <c r="BV73" i="11"/>
  <c r="BW73" i="11"/>
  <c r="BX73" i="11"/>
  <c r="BY73" i="11"/>
  <c r="BZ73" i="11"/>
  <c r="CA73" i="11"/>
  <c r="CB73" i="11"/>
  <c r="CC73" i="11"/>
  <c r="CD73" i="11"/>
  <c r="CE73" i="11"/>
  <c r="CK73" i="11"/>
  <c r="BG74" i="11"/>
  <c r="BH74" i="11"/>
  <c r="BI74" i="11"/>
  <c r="BJ74" i="11"/>
  <c r="BK74" i="11"/>
  <c r="BL74" i="11"/>
  <c r="BM74" i="11"/>
  <c r="BN74" i="11"/>
  <c r="BO74" i="11"/>
  <c r="BP74" i="11"/>
  <c r="BU74" i="11"/>
  <c r="BV74" i="11"/>
  <c r="BW74" i="11"/>
  <c r="BX74" i="11"/>
  <c r="BY74" i="11"/>
  <c r="BZ74" i="11"/>
  <c r="CA74" i="11"/>
  <c r="CB74" i="11"/>
  <c r="CC74" i="11"/>
  <c r="CD74" i="11"/>
  <c r="CE74" i="11"/>
  <c r="CK74" i="11"/>
  <c r="BG75" i="11"/>
  <c r="BH75" i="11"/>
  <c r="BI75" i="11"/>
  <c r="BJ75" i="11"/>
  <c r="BK75" i="11"/>
  <c r="BL75" i="11"/>
  <c r="BM75" i="11"/>
  <c r="BN75" i="11"/>
  <c r="BO75" i="11"/>
  <c r="BP75" i="11"/>
  <c r="BU75" i="11"/>
  <c r="BV75" i="11"/>
  <c r="BW75" i="11"/>
  <c r="BX75" i="11"/>
  <c r="BY75" i="11"/>
  <c r="BZ75" i="11"/>
  <c r="CA75" i="11"/>
  <c r="CB75" i="11"/>
  <c r="CC75" i="11"/>
  <c r="CD75" i="11"/>
  <c r="CE75" i="11"/>
  <c r="CK75" i="11"/>
  <c r="BG76" i="11"/>
  <c r="BH76" i="11"/>
  <c r="BI76" i="11"/>
  <c r="BJ76" i="11"/>
  <c r="BK76" i="11"/>
  <c r="BL76" i="11"/>
  <c r="BM76" i="11"/>
  <c r="BN76" i="11"/>
  <c r="BO76" i="11"/>
  <c r="BP76" i="11"/>
  <c r="BU76" i="11"/>
  <c r="BV76" i="11"/>
  <c r="BW76" i="11"/>
  <c r="BX76" i="11"/>
  <c r="BY76" i="11"/>
  <c r="BZ76" i="11"/>
  <c r="CA76" i="11"/>
  <c r="CB76" i="11"/>
  <c r="CC76" i="11"/>
  <c r="CD76" i="11"/>
  <c r="CE76" i="11"/>
  <c r="CK76" i="11"/>
  <c r="BG77" i="11"/>
  <c r="BH77" i="11"/>
  <c r="BI77" i="11"/>
  <c r="BJ77" i="11"/>
  <c r="BK77" i="11"/>
  <c r="BL77" i="11"/>
  <c r="BM77" i="11"/>
  <c r="BN77" i="11"/>
  <c r="BO77" i="11"/>
  <c r="BP77" i="11"/>
  <c r="BU77" i="11"/>
  <c r="BV77" i="11"/>
  <c r="BW77" i="11"/>
  <c r="BX77" i="11"/>
  <c r="BY77" i="11"/>
  <c r="BZ77" i="11"/>
  <c r="CA77" i="11"/>
  <c r="CB77" i="11"/>
  <c r="CC77" i="11"/>
  <c r="CD77" i="11"/>
  <c r="CE77" i="11"/>
  <c r="CK77" i="11"/>
  <c r="BG78" i="11"/>
  <c r="BH78" i="11"/>
  <c r="BI78" i="11"/>
  <c r="BJ78" i="11"/>
  <c r="BK78" i="11"/>
  <c r="BL78" i="11"/>
  <c r="BM78" i="11"/>
  <c r="BN78" i="11"/>
  <c r="BO78" i="11"/>
  <c r="BP78" i="11"/>
  <c r="BU78" i="11"/>
  <c r="BV78" i="11"/>
  <c r="BW78" i="11"/>
  <c r="BX78" i="11"/>
  <c r="BY78" i="11"/>
  <c r="BZ78" i="11"/>
  <c r="CA78" i="11"/>
  <c r="CB78" i="11"/>
  <c r="CC78" i="11"/>
  <c r="CD78" i="11"/>
  <c r="CE78" i="11"/>
  <c r="CK78" i="11"/>
  <c r="BG79" i="11"/>
  <c r="BH79" i="11"/>
  <c r="BI79" i="11"/>
  <c r="BJ79" i="11"/>
  <c r="BK79" i="11"/>
  <c r="BL79" i="11"/>
  <c r="BM79" i="11"/>
  <c r="BN79" i="11"/>
  <c r="BO79" i="11"/>
  <c r="BP79" i="11"/>
  <c r="BU79" i="11"/>
  <c r="BV79" i="11"/>
  <c r="BW79" i="11"/>
  <c r="BX79" i="11"/>
  <c r="BY79" i="11"/>
  <c r="BZ79" i="11"/>
  <c r="CA79" i="11"/>
  <c r="CB79" i="11"/>
  <c r="CC79" i="11"/>
  <c r="CD79" i="11"/>
  <c r="CE79" i="11"/>
  <c r="CK79" i="11"/>
  <c r="BG80" i="11"/>
  <c r="BH80" i="11"/>
  <c r="BI80" i="11"/>
  <c r="BJ80" i="11"/>
  <c r="BK80" i="11"/>
  <c r="BL80" i="11"/>
  <c r="BM80" i="11"/>
  <c r="BN80" i="11"/>
  <c r="BO80" i="11"/>
  <c r="BP80" i="11"/>
  <c r="BU80" i="11"/>
  <c r="BV80" i="11"/>
  <c r="BW80" i="11"/>
  <c r="BX80" i="11"/>
  <c r="BY80" i="11"/>
  <c r="BZ80" i="11"/>
  <c r="CA80" i="11"/>
  <c r="CB80" i="11"/>
  <c r="CC80" i="11"/>
  <c r="CD80" i="11"/>
  <c r="CE80" i="11"/>
  <c r="CK80" i="11"/>
  <c r="BG81" i="11"/>
  <c r="BH81" i="11"/>
  <c r="BI81" i="11"/>
  <c r="BJ81" i="11"/>
  <c r="BK81" i="11"/>
  <c r="BL81" i="11"/>
  <c r="BM81" i="11"/>
  <c r="BN81" i="11"/>
  <c r="BO81" i="11"/>
  <c r="BP81" i="11"/>
  <c r="BU81" i="11"/>
  <c r="BV81" i="11"/>
  <c r="BW81" i="11"/>
  <c r="BX81" i="11"/>
  <c r="BY81" i="11"/>
  <c r="BZ81" i="11"/>
  <c r="CA81" i="11"/>
  <c r="CB81" i="11"/>
  <c r="CC81" i="11"/>
  <c r="CD81" i="11"/>
  <c r="CE81" i="11"/>
  <c r="CK81" i="11"/>
  <c r="BG82" i="11"/>
  <c r="BH82" i="11"/>
  <c r="BI82" i="11"/>
  <c r="BJ82" i="11"/>
  <c r="BK82" i="11"/>
  <c r="BL82" i="11"/>
  <c r="BM82" i="11"/>
  <c r="BN82" i="11"/>
  <c r="BO82" i="11"/>
  <c r="BP82" i="11"/>
  <c r="BU82" i="11"/>
  <c r="BV82" i="11"/>
  <c r="BW82" i="11"/>
  <c r="BX82" i="11"/>
  <c r="BY82" i="11"/>
  <c r="BZ82" i="11"/>
  <c r="CA82" i="11"/>
  <c r="CB82" i="11"/>
  <c r="CC82" i="11"/>
  <c r="CD82" i="11"/>
  <c r="CE82" i="11"/>
  <c r="CK82" i="11"/>
  <c r="BG83" i="11"/>
  <c r="BH83" i="11"/>
  <c r="BI83" i="11"/>
  <c r="BJ83" i="11"/>
  <c r="BK83" i="11"/>
  <c r="BL83" i="11"/>
  <c r="BM83" i="11"/>
  <c r="BN83" i="11"/>
  <c r="BO83" i="11"/>
  <c r="BP83" i="11"/>
  <c r="BU83" i="11"/>
  <c r="BV83" i="11"/>
  <c r="BW83" i="11"/>
  <c r="BX83" i="11"/>
  <c r="BY83" i="11"/>
  <c r="BZ83" i="11"/>
  <c r="CA83" i="11"/>
  <c r="CB83" i="11"/>
  <c r="CC83" i="11"/>
  <c r="CD83" i="11"/>
  <c r="CE83" i="11"/>
  <c r="CK83" i="11"/>
  <c r="BG84" i="11"/>
  <c r="BH84" i="11"/>
  <c r="BI84" i="11"/>
  <c r="BJ84" i="11"/>
  <c r="BK84" i="11"/>
  <c r="BL84" i="11"/>
  <c r="BM84" i="11"/>
  <c r="BN84" i="11"/>
  <c r="BO84" i="11"/>
  <c r="BP84" i="11"/>
  <c r="BU84" i="11"/>
  <c r="BV84" i="11"/>
  <c r="BW84" i="11"/>
  <c r="BX84" i="11"/>
  <c r="BY84" i="11"/>
  <c r="BZ84" i="11"/>
  <c r="CA84" i="11"/>
  <c r="CB84" i="11"/>
  <c r="CC84" i="11"/>
  <c r="CD84" i="11"/>
  <c r="CE84" i="11"/>
  <c r="CK84" i="11"/>
  <c r="BG85" i="11"/>
  <c r="BH85" i="11"/>
  <c r="BI85" i="11"/>
  <c r="BJ85" i="11"/>
  <c r="BK85" i="11"/>
  <c r="BL85" i="11"/>
  <c r="BM85" i="11"/>
  <c r="BN85" i="11"/>
  <c r="BO85" i="11"/>
  <c r="BP85" i="11"/>
  <c r="BU85" i="11"/>
  <c r="BV85" i="11"/>
  <c r="BW85" i="11"/>
  <c r="BX85" i="11"/>
  <c r="BY85" i="11"/>
  <c r="BZ85" i="11"/>
  <c r="CA85" i="11"/>
  <c r="CB85" i="11"/>
  <c r="CC85" i="11"/>
  <c r="CD85" i="11"/>
  <c r="CE85" i="11"/>
  <c r="CK85" i="11"/>
  <c r="BG86" i="11"/>
  <c r="BH86" i="11"/>
  <c r="BI86" i="11"/>
  <c r="BJ86" i="11"/>
  <c r="BK86" i="11"/>
  <c r="BL86" i="11"/>
  <c r="BM86" i="11"/>
  <c r="BN86" i="11"/>
  <c r="BO86" i="11"/>
  <c r="BP86" i="11"/>
  <c r="BU86" i="11"/>
  <c r="BV86" i="11"/>
  <c r="BW86" i="11"/>
  <c r="BX86" i="11"/>
  <c r="BY86" i="11"/>
  <c r="BZ86" i="11"/>
  <c r="CA86" i="11"/>
  <c r="CB86" i="11"/>
  <c r="CC86" i="11"/>
  <c r="CD86" i="11"/>
  <c r="CE86" i="11"/>
  <c r="CK86" i="11"/>
  <c r="BG87" i="11"/>
  <c r="BH87" i="11"/>
  <c r="BI87" i="11"/>
  <c r="BJ87" i="11"/>
  <c r="BK87" i="11"/>
  <c r="BL87" i="11"/>
  <c r="BM87" i="11"/>
  <c r="BN87" i="11"/>
  <c r="BO87" i="11"/>
  <c r="BP87" i="11"/>
  <c r="BU87" i="11"/>
  <c r="BV87" i="11"/>
  <c r="BW87" i="11"/>
  <c r="BX87" i="11"/>
  <c r="BY87" i="11"/>
  <c r="BZ87" i="11"/>
  <c r="CA87" i="11"/>
  <c r="CB87" i="11"/>
  <c r="CC87" i="11"/>
  <c r="CD87" i="11"/>
  <c r="CE87" i="11"/>
  <c r="CK87" i="11"/>
  <c r="BG88" i="11"/>
  <c r="BH88" i="11"/>
  <c r="BI88" i="11"/>
  <c r="BJ88" i="11"/>
  <c r="BK88" i="11"/>
  <c r="BL88" i="11"/>
  <c r="BM88" i="11"/>
  <c r="BN88" i="11"/>
  <c r="BO88" i="11"/>
  <c r="BP88" i="11"/>
  <c r="BU88" i="11"/>
  <c r="BV88" i="11"/>
  <c r="BW88" i="11"/>
  <c r="BX88" i="11"/>
  <c r="BY88" i="11"/>
  <c r="BZ88" i="11"/>
  <c r="CA88" i="11"/>
  <c r="CB88" i="11"/>
  <c r="CC88" i="11"/>
  <c r="CD88" i="11"/>
  <c r="CE88" i="11"/>
  <c r="CK88" i="11"/>
  <c r="BG89" i="11"/>
  <c r="BH89" i="11"/>
  <c r="BI89" i="11"/>
  <c r="BJ89" i="11"/>
  <c r="BK89" i="11"/>
  <c r="BL89" i="11"/>
  <c r="BM89" i="11"/>
  <c r="BN89" i="11"/>
  <c r="BO89" i="11"/>
  <c r="BP89" i="11"/>
  <c r="BU89" i="11"/>
  <c r="BV89" i="11"/>
  <c r="BW89" i="11"/>
  <c r="BX89" i="11"/>
  <c r="BY89" i="11"/>
  <c r="BZ89" i="11"/>
  <c r="CA89" i="11"/>
  <c r="CB89" i="11"/>
  <c r="CC89" i="11"/>
  <c r="CD89" i="11"/>
  <c r="CE89" i="11"/>
  <c r="CK89" i="11"/>
  <c r="BG90" i="11"/>
  <c r="BH90" i="11"/>
  <c r="BI90" i="11"/>
  <c r="BJ90" i="11"/>
  <c r="BK90" i="11"/>
  <c r="BL90" i="11"/>
  <c r="BM90" i="11"/>
  <c r="BN90" i="11"/>
  <c r="BO90" i="11"/>
  <c r="BP90" i="11"/>
  <c r="BU90" i="11"/>
  <c r="BV90" i="11"/>
  <c r="BW90" i="11"/>
  <c r="BX90" i="11"/>
  <c r="BY90" i="11"/>
  <c r="BZ90" i="11"/>
  <c r="CA90" i="11"/>
  <c r="CB90" i="11"/>
  <c r="CC90" i="11"/>
  <c r="CD90" i="11"/>
  <c r="CE90" i="11"/>
  <c r="CK90" i="11"/>
  <c r="BG91" i="11"/>
  <c r="BH91" i="11"/>
  <c r="BI91" i="11"/>
  <c r="BJ91" i="11"/>
  <c r="BK91" i="11"/>
  <c r="BL91" i="11"/>
  <c r="BM91" i="11"/>
  <c r="BN91" i="11"/>
  <c r="BO91" i="11"/>
  <c r="BP91" i="11"/>
  <c r="BU91" i="11"/>
  <c r="BV91" i="11"/>
  <c r="BW91" i="11"/>
  <c r="BX91" i="11"/>
  <c r="BY91" i="11"/>
  <c r="BZ91" i="11"/>
  <c r="CA91" i="11"/>
  <c r="CB91" i="11"/>
  <c r="CC91" i="11"/>
  <c r="CD91" i="11"/>
  <c r="CE91" i="11"/>
  <c r="CK91" i="11"/>
  <c r="BG92" i="11"/>
  <c r="BH92" i="11"/>
  <c r="BI92" i="11"/>
  <c r="BJ92" i="11"/>
  <c r="BK92" i="11"/>
  <c r="BL92" i="11"/>
  <c r="BM92" i="11"/>
  <c r="BN92" i="11"/>
  <c r="BO92" i="11"/>
  <c r="BP92" i="11"/>
  <c r="BU92" i="11"/>
  <c r="BV92" i="11"/>
  <c r="BW92" i="11"/>
  <c r="BX92" i="11"/>
  <c r="BY92" i="11"/>
  <c r="BZ92" i="11"/>
  <c r="CA92" i="11"/>
  <c r="CB92" i="11"/>
  <c r="CC92" i="11"/>
  <c r="CD92" i="11"/>
  <c r="CE92" i="11"/>
  <c r="CK92" i="11"/>
  <c r="BG93" i="11"/>
  <c r="BH93" i="11"/>
  <c r="BI93" i="11"/>
  <c r="BJ93" i="11"/>
  <c r="BK93" i="11"/>
  <c r="BL93" i="11"/>
  <c r="BM93" i="11"/>
  <c r="BN93" i="11"/>
  <c r="BO93" i="11"/>
  <c r="BP93" i="11"/>
  <c r="BU93" i="11"/>
  <c r="BV93" i="11"/>
  <c r="BW93" i="11"/>
  <c r="BX93" i="11"/>
  <c r="BY93" i="11"/>
  <c r="BZ93" i="11"/>
  <c r="CA93" i="11"/>
  <c r="CB93" i="11"/>
  <c r="CC93" i="11"/>
  <c r="CD93" i="11"/>
  <c r="CE93" i="11"/>
  <c r="CK93" i="11"/>
  <c r="BG94" i="11"/>
  <c r="BH94" i="11"/>
  <c r="BI94" i="11"/>
  <c r="BJ94" i="11"/>
  <c r="BK94" i="11"/>
  <c r="BL94" i="11"/>
  <c r="BM94" i="11"/>
  <c r="BN94" i="11"/>
  <c r="BO94" i="11"/>
  <c r="BP94" i="11"/>
  <c r="BU94" i="11"/>
  <c r="BV94" i="11"/>
  <c r="BW94" i="11"/>
  <c r="BX94" i="11"/>
  <c r="BY94" i="11"/>
  <c r="BZ94" i="11"/>
  <c r="CA94" i="11"/>
  <c r="CB94" i="11"/>
  <c r="CC94" i="11"/>
  <c r="CD94" i="11"/>
  <c r="CE94" i="11"/>
  <c r="CK94" i="11"/>
  <c r="BG95" i="11"/>
  <c r="BH95" i="11"/>
  <c r="BI95" i="11"/>
  <c r="BJ95" i="11"/>
  <c r="BK95" i="11"/>
  <c r="BL95" i="11"/>
  <c r="BM95" i="11"/>
  <c r="BN95" i="11"/>
  <c r="BO95" i="11"/>
  <c r="BP95" i="11"/>
  <c r="BU95" i="11"/>
  <c r="BV95" i="11"/>
  <c r="BW95" i="11"/>
  <c r="BX95" i="11"/>
  <c r="BY95" i="11"/>
  <c r="BZ95" i="11"/>
  <c r="CA95" i="11"/>
  <c r="CB95" i="11"/>
  <c r="CC95" i="11"/>
  <c r="CD95" i="11"/>
  <c r="CE95" i="11"/>
  <c r="CK95" i="11"/>
  <c r="BG96" i="11"/>
  <c r="BH96" i="11"/>
  <c r="BI96" i="11"/>
  <c r="BJ96" i="11"/>
  <c r="BK96" i="11"/>
  <c r="BL96" i="11"/>
  <c r="BM96" i="11"/>
  <c r="BN96" i="11"/>
  <c r="BO96" i="11"/>
  <c r="BP96" i="11"/>
  <c r="BU96" i="11"/>
  <c r="BV96" i="11"/>
  <c r="BW96" i="11"/>
  <c r="BX96" i="11"/>
  <c r="BY96" i="11"/>
  <c r="BZ96" i="11"/>
  <c r="CA96" i="11"/>
  <c r="CB96" i="11"/>
  <c r="CC96" i="11"/>
  <c r="CD96" i="11"/>
  <c r="CE96" i="11"/>
  <c r="CK96" i="11"/>
  <c r="BG97" i="11"/>
  <c r="BH97" i="11"/>
  <c r="BI97" i="11"/>
  <c r="BJ97" i="11"/>
  <c r="BK97" i="11"/>
  <c r="BL97" i="11"/>
  <c r="BM97" i="11"/>
  <c r="BN97" i="11"/>
  <c r="BO97" i="11"/>
  <c r="BP97" i="11"/>
  <c r="BU97" i="11"/>
  <c r="BV97" i="11"/>
  <c r="BW97" i="11"/>
  <c r="BX97" i="11"/>
  <c r="BY97" i="11"/>
  <c r="BZ97" i="11"/>
  <c r="CA97" i="11"/>
  <c r="CB97" i="11"/>
  <c r="CC97" i="11"/>
  <c r="CD97" i="11"/>
  <c r="CE97" i="11"/>
  <c r="CK97" i="11"/>
  <c r="BG98" i="11"/>
  <c r="BH98" i="11"/>
  <c r="BI98" i="11"/>
  <c r="BJ98" i="11"/>
  <c r="BK98" i="11"/>
  <c r="BL98" i="11"/>
  <c r="BM98" i="11"/>
  <c r="BN98" i="11"/>
  <c r="BO98" i="11"/>
  <c r="BP98" i="11"/>
  <c r="BU98" i="11"/>
  <c r="BV98" i="11"/>
  <c r="BW98" i="11"/>
  <c r="BX98" i="11"/>
  <c r="BY98" i="11"/>
  <c r="BZ98" i="11"/>
  <c r="CA98" i="11"/>
  <c r="CB98" i="11"/>
  <c r="CC98" i="11"/>
  <c r="CD98" i="11"/>
  <c r="CE98" i="11"/>
  <c r="CK98" i="11"/>
  <c r="BG99" i="11"/>
  <c r="BH99" i="11"/>
  <c r="BI99" i="11"/>
  <c r="BJ99" i="11"/>
  <c r="BK99" i="11"/>
  <c r="BL99" i="11"/>
  <c r="BM99" i="11"/>
  <c r="BN99" i="11"/>
  <c r="BO99" i="11"/>
  <c r="BP99" i="11"/>
  <c r="BU99" i="11"/>
  <c r="BV99" i="11"/>
  <c r="BW99" i="11"/>
  <c r="BX99" i="11"/>
  <c r="BY99" i="11"/>
  <c r="BZ99" i="11"/>
  <c r="CA99" i="11"/>
  <c r="CB99" i="11"/>
  <c r="CC99" i="11"/>
  <c r="CD99" i="11"/>
  <c r="CE99" i="11"/>
  <c r="CK99" i="11"/>
  <c r="BG100" i="11"/>
  <c r="BH100" i="11"/>
  <c r="BI100" i="11"/>
  <c r="BJ100" i="11"/>
  <c r="BK100" i="11"/>
  <c r="BL100" i="11"/>
  <c r="BM100" i="11"/>
  <c r="BN100" i="11"/>
  <c r="BO100" i="11"/>
  <c r="BP100" i="11"/>
  <c r="BU100" i="11"/>
  <c r="BV100" i="11"/>
  <c r="BW100" i="11"/>
  <c r="BX100" i="11"/>
  <c r="BY100" i="11"/>
  <c r="BZ100" i="11"/>
  <c r="CA100" i="11"/>
  <c r="CB100" i="11"/>
  <c r="CC100" i="11"/>
  <c r="CD100" i="11"/>
  <c r="CE100" i="11"/>
  <c r="CK100" i="11"/>
  <c r="BG101" i="11"/>
  <c r="BH101" i="11"/>
  <c r="BI101" i="11"/>
  <c r="BJ101" i="11"/>
  <c r="BK101" i="11"/>
  <c r="BL101" i="11"/>
  <c r="BM101" i="11"/>
  <c r="BN101" i="11"/>
  <c r="BO101" i="11"/>
  <c r="BP101" i="11"/>
  <c r="BU101" i="11"/>
  <c r="BV101" i="11"/>
  <c r="BW101" i="11"/>
  <c r="BX101" i="11"/>
  <c r="BY101" i="11"/>
  <c r="BZ101" i="11"/>
  <c r="CA101" i="11"/>
  <c r="CB101" i="11"/>
  <c r="CC101" i="11"/>
  <c r="CD101" i="11"/>
  <c r="CE101" i="11"/>
  <c r="CK101" i="11"/>
  <c r="BG102" i="11"/>
  <c r="BH102" i="11"/>
  <c r="BI102" i="11"/>
  <c r="BJ102" i="11"/>
  <c r="BK102" i="11"/>
  <c r="BL102" i="11"/>
  <c r="BM102" i="11"/>
  <c r="BN102" i="11"/>
  <c r="BO102" i="11"/>
  <c r="BP102" i="11"/>
  <c r="BU102" i="11"/>
  <c r="BV102" i="11"/>
  <c r="BW102" i="11"/>
  <c r="BX102" i="11"/>
  <c r="BY102" i="11"/>
  <c r="BZ102" i="11"/>
  <c r="CA102" i="11"/>
  <c r="CB102" i="11"/>
  <c r="CC102" i="11"/>
  <c r="CD102" i="11"/>
  <c r="CE102" i="11"/>
  <c r="CK102" i="11"/>
  <c r="BG103" i="11"/>
  <c r="BH103" i="11"/>
  <c r="BI103" i="11"/>
  <c r="BJ103" i="11"/>
  <c r="BK103" i="11"/>
  <c r="BL103" i="11"/>
  <c r="BM103" i="11"/>
  <c r="BN103" i="11"/>
  <c r="BO103" i="11"/>
  <c r="BP103" i="11"/>
  <c r="BU103" i="11"/>
  <c r="BV103" i="11"/>
  <c r="BW103" i="11"/>
  <c r="BX103" i="11"/>
  <c r="BY103" i="11"/>
  <c r="BZ103" i="11"/>
  <c r="CA103" i="11"/>
  <c r="CB103" i="11"/>
  <c r="CC103" i="11"/>
  <c r="CD103" i="11"/>
  <c r="CE103" i="11"/>
  <c r="CK103" i="11"/>
  <c r="BG104" i="11"/>
  <c r="BH104" i="11"/>
  <c r="BI104" i="11"/>
  <c r="BJ104" i="11"/>
  <c r="BK104" i="11"/>
  <c r="BL104" i="11"/>
  <c r="BM104" i="11"/>
  <c r="BN104" i="11"/>
  <c r="BO104" i="11"/>
  <c r="BP104" i="11"/>
  <c r="BU104" i="11"/>
  <c r="BV104" i="11"/>
  <c r="BW104" i="11"/>
  <c r="BX104" i="11"/>
  <c r="BY104" i="11"/>
  <c r="BZ104" i="11"/>
  <c r="CA104" i="11"/>
  <c r="CB104" i="11"/>
  <c r="CC104" i="11"/>
  <c r="CD104" i="11"/>
  <c r="CE104" i="11"/>
  <c r="CK104" i="11"/>
  <c r="BG105" i="11"/>
  <c r="BH105" i="11"/>
  <c r="BI105" i="11"/>
  <c r="BJ105" i="11"/>
  <c r="BK105" i="11"/>
  <c r="BL105" i="11"/>
  <c r="BM105" i="11"/>
  <c r="BN105" i="11"/>
  <c r="BO105" i="11"/>
  <c r="BP105" i="11"/>
  <c r="BU105" i="11"/>
  <c r="BV105" i="11"/>
  <c r="BW105" i="11"/>
  <c r="BX105" i="11"/>
  <c r="BY105" i="11"/>
  <c r="BZ105" i="11"/>
  <c r="CA105" i="11"/>
  <c r="CB105" i="11"/>
  <c r="CC105" i="11"/>
  <c r="CD105" i="11"/>
  <c r="CE105" i="11"/>
  <c r="CK105" i="11"/>
  <c r="BG106" i="11"/>
  <c r="BH106" i="11"/>
  <c r="BI106" i="11"/>
  <c r="BJ106" i="11"/>
  <c r="BK106" i="11"/>
  <c r="BL106" i="11"/>
  <c r="BM106" i="11"/>
  <c r="BN106" i="11"/>
  <c r="BO106" i="11"/>
  <c r="BP106" i="11"/>
  <c r="BU106" i="11"/>
  <c r="BV106" i="11"/>
  <c r="BW106" i="11"/>
  <c r="BX106" i="11"/>
  <c r="BY106" i="11"/>
  <c r="BZ106" i="11"/>
  <c r="CA106" i="11"/>
  <c r="CB106" i="11"/>
  <c r="CC106" i="11"/>
  <c r="CD106" i="11"/>
  <c r="CE106" i="11"/>
  <c r="CK106" i="11"/>
  <c r="BG107" i="11"/>
  <c r="BH107" i="11"/>
  <c r="BI107" i="11"/>
  <c r="BJ107" i="11"/>
  <c r="BK107" i="11"/>
  <c r="BL107" i="11"/>
  <c r="BM107" i="11"/>
  <c r="BN107" i="11"/>
  <c r="BO107" i="11"/>
  <c r="BP107" i="11"/>
  <c r="BU107" i="11"/>
  <c r="BV107" i="11"/>
  <c r="BW107" i="11"/>
  <c r="BX107" i="11"/>
  <c r="BY107" i="11"/>
  <c r="BZ107" i="11"/>
  <c r="CA107" i="11"/>
  <c r="CB107" i="11"/>
  <c r="CC107" i="11"/>
  <c r="CD107" i="11"/>
  <c r="CE107" i="11"/>
  <c r="CK107" i="11"/>
  <c r="BG108" i="11"/>
  <c r="BH108" i="11"/>
  <c r="BI108" i="11"/>
  <c r="BJ108" i="11"/>
  <c r="BK108" i="11"/>
  <c r="BL108" i="11"/>
  <c r="BM108" i="11"/>
  <c r="BN108" i="11"/>
  <c r="BO108" i="11"/>
  <c r="BP108" i="11"/>
  <c r="BU108" i="11"/>
  <c r="BV108" i="11"/>
  <c r="BW108" i="11"/>
  <c r="BX108" i="11"/>
  <c r="BY108" i="11"/>
  <c r="BZ108" i="11"/>
  <c r="CA108" i="11"/>
  <c r="CB108" i="11"/>
  <c r="CC108" i="11"/>
  <c r="CD108" i="11"/>
  <c r="CE108" i="11"/>
  <c r="CK108" i="11"/>
  <c r="BG109" i="11"/>
  <c r="BH109" i="11"/>
  <c r="BI109" i="11"/>
  <c r="BJ109" i="11"/>
  <c r="BK109" i="11"/>
  <c r="BL109" i="11"/>
  <c r="BM109" i="11"/>
  <c r="BN109" i="11"/>
  <c r="BO109" i="11"/>
  <c r="BP109" i="11"/>
  <c r="BU109" i="11"/>
  <c r="BV109" i="11"/>
  <c r="BW109" i="11"/>
  <c r="BX109" i="11"/>
  <c r="BY109" i="11"/>
  <c r="BZ109" i="11"/>
  <c r="CA109" i="11"/>
  <c r="CB109" i="11"/>
  <c r="CC109" i="11"/>
  <c r="CD109" i="11"/>
  <c r="CE109" i="11"/>
  <c r="CK109" i="11"/>
  <c r="BG110" i="11"/>
  <c r="BH110" i="11"/>
  <c r="BI110" i="11"/>
  <c r="BJ110" i="11"/>
  <c r="BK110" i="11"/>
  <c r="BL110" i="11"/>
  <c r="BM110" i="11"/>
  <c r="BN110" i="11"/>
  <c r="BO110" i="11"/>
  <c r="BP110" i="11"/>
  <c r="BU110" i="11"/>
  <c r="BV110" i="11"/>
  <c r="BW110" i="11"/>
  <c r="BX110" i="11"/>
  <c r="BY110" i="11"/>
  <c r="BZ110" i="11"/>
  <c r="CA110" i="11"/>
  <c r="CB110" i="11"/>
  <c r="CC110" i="11"/>
  <c r="CD110" i="11"/>
  <c r="CE110" i="11"/>
  <c r="CK110" i="11"/>
  <c r="BG111" i="11"/>
  <c r="BH111" i="11"/>
  <c r="BI111" i="11"/>
  <c r="BJ111" i="11"/>
  <c r="BK111" i="11"/>
  <c r="BL111" i="11"/>
  <c r="BM111" i="11"/>
  <c r="BN111" i="11"/>
  <c r="BO111" i="11"/>
  <c r="BP111" i="11"/>
  <c r="BU111" i="11"/>
  <c r="BV111" i="11"/>
  <c r="BW111" i="11"/>
  <c r="BX111" i="11"/>
  <c r="BY111" i="11"/>
  <c r="BZ111" i="11"/>
  <c r="CA111" i="11"/>
  <c r="CB111" i="11"/>
  <c r="CC111" i="11"/>
  <c r="CD111" i="11"/>
  <c r="CE111" i="11"/>
  <c r="CK111" i="11"/>
  <c r="BG112" i="11"/>
  <c r="BH112" i="11"/>
  <c r="BI112" i="11"/>
  <c r="BJ112" i="11"/>
  <c r="BK112" i="11"/>
  <c r="BL112" i="11"/>
  <c r="BM112" i="11"/>
  <c r="BN112" i="11"/>
  <c r="BO112" i="11"/>
  <c r="BP112" i="11"/>
  <c r="BU112" i="11"/>
  <c r="BV112" i="11"/>
  <c r="BW112" i="11"/>
  <c r="BX112" i="11"/>
  <c r="BY112" i="11"/>
  <c r="BZ112" i="11"/>
  <c r="CA112" i="11"/>
  <c r="CB112" i="11"/>
  <c r="CC112" i="11"/>
  <c r="CD112" i="11"/>
  <c r="CE112" i="11"/>
  <c r="CK112" i="11"/>
  <c r="BG113" i="11"/>
  <c r="BH113" i="11"/>
  <c r="BI113" i="11"/>
  <c r="BJ113" i="11"/>
  <c r="BK113" i="11"/>
  <c r="BL113" i="11"/>
  <c r="BM113" i="11"/>
  <c r="BN113" i="11"/>
  <c r="BO113" i="11"/>
  <c r="BP113" i="11"/>
  <c r="BU113" i="11"/>
  <c r="BV113" i="11"/>
  <c r="BW113" i="11"/>
  <c r="BX113" i="11"/>
  <c r="BY113" i="11"/>
  <c r="BZ113" i="11"/>
  <c r="CA113" i="11"/>
  <c r="CB113" i="11"/>
  <c r="CC113" i="11"/>
  <c r="CD113" i="11"/>
  <c r="CE113" i="11"/>
  <c r="CK113" i="11"/>
  <c r="BG114" i="11"/>
  <c r="BH114" i="11"/>
  <c r="BI114" i="11"/>
  <c r="BJ114" i="11"/>
  <c r="BK114" i="11"/>
  <c r="BL114" i="11"/>
  <c r="BM114" i="11"/>
  <c r="BN114" i="11"/>
  <c r="BO114" i="11"/>
  <c r="BP114" i="11"/>
  <c r="BU114" i="11"/>
  <c r="BV114" i="11"/>
  <c r="BW114" i="11"/>
  <c r="BX114" i="11"/>
  <c r="BY114" i="11"/>
  <c r="BZ114" i="11"/>
  <c r="CA114" i="11"/>
  <c r="CB114" i="11"/>
  <c r="CC114" i="11"/>
  <c r="CD114" i="11"/>
  <c r="CE114" i="11"/>
  <c r="CK114" i="11"/>
  <c r="BG115" i="11"/>
  <c r="BH115" i="11"/>
  <c r="BI115" i="11"/>
  <c r="BJ115" i="11"/>
  <c r="BK115" i="11"/>
  <c r="BL115" i="11"/>
  <c r="BM115" i="11"/>
  <c r="BN115" i="11"/>
  <c r="BO115" i="11"/>
  <c r="BP115" i="11"/>
  <c r="BU115" i="11"/>
  <c r="BV115" i="11"/>
  <c r="BW115" i="11"/>
  <c r="BX115" i="11"/>
  <c r="BY115" i="11"/>
  <c r="BZ115" i="11"/>
  <c r="CA115" i="11"/>
  <c r="CB115" i="11"/>
  <c r="CC115" i="11"/>
  <c r="CD115" i="11"/>
  <c r="CE115" i="11"/>
  <c r="CK115" i="11"/>
  <c r="BG116" i="11"/>
  <c r="BH116" i="11"/>
  <c r="BI116" i="11"/>
  <c r="BJ116" i="11"/>
  <c r="BK116" i="11"/>
  <c r="BL116" i="11"/>
  <c r="BM116" i="11"/>
  <c r="BN116" i="11"/>
  <c r="BO116" i="11"/>
  <c r="BP116" i="11"/>
  <c r="BU116" i="11"/>
  <c r="BV116" i="11"/>
  <c r="BW116" i="11"/>
  <c r="BX116" i="11"/>
  <c r="BY116" i="11"/>
  <c r="BZ116" i="11"/>
  <c r="CA116" i="11"/>
  <c r="CB116" i="11"/>
  <c r="CC116" i="11"/>
  <c r="CD116" i="11"/>
  <c r="CE116" i="11"/>
  <c r="CK116" i="11"/>
  <c r="BG117" i="11"/>
  <c r="BH117" i="11"/>
  <c r="BI117" i="11"/>
  <c r="BJ117" i="11"/>
  <c r="BK117" i="11"/>
  <c r="BL117" i="11"/>
  <c r="BM117" i="11"/>
  <c r="BN117" i="11"/>
  <c r="BO117" i="11"/>
  <c r="BP117" i="11"/>
  <c r="BU117" i="11"/>
  <c r="BV117" i="11"/>
  <c r="BW117" i="11"/>
  <c r="BX117" i="11"/>
  <c r="BY117" i="11"/>
  <c r="BZ117" i="11"/>
  <c r="CA117" i="11"/>
  <c r="CB117" i="11"/>
  <c r="CC117" i="11"/>
  <c r="CD117" i="11"/>
  <c r="CE117" i="11"/>
  <c r="CK117" i="11"/>
  <c r="BG118" i="11"/>
  <c r="BH118" i="11"/>
  <c r="BI118" i="11"/>
  <c r="BJ118" i="11"/>
  <c r="BK118" i="11"/>
  <c r="BL118" i="11"/>
  <c r="BM118" i="11"/>
  <c r="BN118" i="11"/>
  <c r="BO118" i="11"/>
  <c r="BP118" i="11"/>
  <c r="BU118" i="11"/>
  <c r="BV118" i="11"/>
  <c r="BW118" i="11"/>
  <c r="BX118" i="11"/>
  <c r="BY118" i="11"/>
  <c r="BZ118" i="11"/>
  <c r="CA118" i="11"/>
  <c r="CB118" i="11"/>
  <c r="CC118" i="11"/>
  <c r="CD118" i="11"/>
  <c r="CE118" i="11"/>
  <c r="CK118" i="11"/>
  <c r="BG119" i="11"/>
  <c r="BH119" i="11"/>
  <c r="BI119" i="11"/>
  <c r="BJ119" i="11"/>
  <c r="BK119" i="11"/>
  <c r="BL119" i="11"/>
  <c r="BM119" i="11"/>
  <c r="BN119" i="11"/>
  <c r="BO119" i="11"/>
  <c r="BP119" i="11"/>
  <c r="BU119" i="11"/>
  <c r="BV119" i="11"/>
  <c r="BW119" i="11"/>
  <c r="BX119" i="11"/>
  <c r="BY119" i="11"/>
  <c r="BZ119" i="11"/>
  <c r="CA119" i="11"/>
  <c r="CB119" i="11"/>
  <c r="CC119" i="11"/>
  <c r="CD119" i="11"/>
  <c r="CE119" i="11"/>
  <c r="CK119" i="11"/>
  <c r="BG120" i="11"/>
  <c r="BH120" i="11"/>
  <c r="BI120" i="11"/>
  <c r="BJ120" i="11"/>
  <c r="BK120" i="11"/>
  <c r="BL120" i="11"/>
  <c r="BM120" i="11"/>
  <c r="BN120" i="11"/>
  <c r="BO120" i="11"/>
  <c r="BP120" i="11"/>
  <c r="BU120" i="11"/>
  <c r="BV120" i="11"/>
  <c r="BW120" i="11"/>
  <c r="BX120" i="11"/>
  <c r="BY120" i="11"/>
  <c r="BZ120" i="11"/>
  <c r="CA120" i="11"/>
  <c r="CB120" i="11"/>
  <c r="CC120" i="11"/>
  <c r="CD120" i="11"/>
  <c r="CE120" i="11"/>
  <c r="CK120" i="11"/>
  <c r="BG121" i="11"/>
  <c r="BH121" i="11"/>
  <c r="BI121" i="11"/>
  <c r="BJ121" i="11"/>
  <c r="BK121" i="11"/>
  <c r="BL121" i="11"/>
  <c r="BM121" i="11"/>
  <c r="BN121" i="11"/>
  <c r="BO121" i="11"/>
  <c r="BP121" i="11"/>
  <c r="BU121" i="11"/>
  <c r="BV121" i="11"/>
  <c r="BW121" i="11"/>
  <c r="BX121" i="11"/>
  <c r="BY121" i="11"/>
  <c r="BZ121" i="11"/>
  <c r="CA121" i="11"/>
  <c r="CB121" i="11"/>
  <c r="CC121" i="11"/>
  <c r="CD121" i="11"/>
  <c r="CE121" i="11"/>
  <c r="CK121" i="11"/>
  <c r="BG122" i="11"/>
  <c r="BH122" i="11"/>
  <c r="BI122" i="11"/>
  <c r="BJ122" i="11"/>
  <c r="BK122" i="11"/>
  <c r="BL122" i="11"/>
  <c r="BM122" i="11"/>
  <c r="BN122" i="11"/>
  <c r="BO122" i="11"/>
  <c r="BP122" i="11"/>
  <c r="BU122" i="11"/>
  <c r="BV122" i="11"/>
  <c r="BW122" i="11"/>
  <c r="BX122" i="11"/>
  <c r="BY122" i="11"/>
  <c r="BZ122" i="11"/>
  <c r="CA122" i="11"/>
  <c r="CB122" i="11"/>
  <c r="CC122" i="11"/>
  <c r="CD122" i="11"/>
  <c r="CE122" i="11"/>
  <c r="CK122" i="11"/>
  <c r="BG123" i="11"/>
  <c r="BH123" i="11"/>
  <c r="BI123" i="11"/>
  <c r="BJ123" i="11"/>
  <c r="BK123" i="11"/>
  <c r="BL123" i="11"/>
  <c r="BM123" i="11"/>
  <c r="BN123" i="11"/>
  <c r="BO123" i="11"/>
  <c r="BP123" i="11"/>
  <c r="BU123" i="11"/>
  <c r="BV123" i="11"/>
  <c r="BW123" i="11"/>
  <c r="BX123" i="11"/>
  <c r="BY123" i="11"/>
  <c r="BZ123" i="11"/>
  <c r="CA123" i="11"/>
  <c r="CB123" i="11"/>
  <c r="CC123" i="11"/>
  <c r="CD123" i="11"/>
  <c r="CE123" i="11"/>
  <c r="CK123" i="11"/>
  <c r="BG124" i="11"/>
  <c r="BH124" i="11"/>
  <c r="BI124" i="11"/>
  <c r="BJ124" i="11"/>
  <c r="BK124" i="11"/>
  <c r="BL124" i="11"/>
  <c r="BM124" i="11"/>
  <c r="BN124" i="11"/>
  <c r="BO124" i="11"/>
  <c r="BP124" i="11"/>
  <c r="BU124" i="11"/>
  <c r="BV124" i="11"/>
  <c r="BW124" i="11"/>
  <c r="BX124" i="11"/>
  <c r="BY124" i="11"/>
  <c r="BZ124" i="11"/>
  <c r="CA124" i="11"/>
  <c r="CB124" i="11"/>
  <c r="CC124" i="11"/>
  <c r="CD124" i="11"/>
  <c r="CE124" i="11"/>
  <c r="CK124" i="11"/>
  <c r="BG125" i="11"/>
  <c r="BH125" i="11"/>
  <c r="BI125" i="11"/>
  <c r="BJ125" i="11"/>
  <c r="BK125" i="11"/>
  <c r="BL125" i="11"/>
  <c r="BM125" i="11"/>
  <c r="BN125" i="11"/>
  <c r="BO125" i="11"/>
  <c r="BP125" i="11"/>
  <c r="BU125" i="11"/>
  <c r="BV125" i="11"/>
  <c r="BW125" i="11"/>
  <c r="BX125" i="11"/>
  <c r="BY125" i="11"/>
  <c r="BZ125" i="11"/>
  <c r="CA125" i="11"/>
  <c r="CB125" i="11"/>
  <c r="CC125" i="11"/>
  <c r="CD125" i="11"/>
  <c r="CE125" i="11"/>
  <c r="CK125" i="11"/>
  <c r="BG126" i="11"/>
  <c r="BH126" i="11"/>
  <c r="BI126" i="11"/>
  <c r="BJ126" i="11"/>
  <c r="BK126" i="11"/>
  <c r="BL126" i="11"/>
  <c r="BM126" i="11"/>
  <c r="BN126" i="11"/>
  <c r="BO126" i="11"/>
  <c r="BP126" i="11"/>
  <c r="BU126" i="11"/>
  <c r="BV126" i="11"/>
  <c r="BW126" i="11"/>
  <c r="BX126" i="11"/>
  <c r="BY126" i="11"/>
  <c r="BZ126" i="11"/>
  <c r="CA126" i="11"/>
  <c r="CB126" i="11"/>
  <c r="CC126" i="11"/>
  <c r="CD126" i="11"/>
  <c r="CE126" i="11"/>
  <c r="CK126" i="11"/>
  <c r="BG127" i="11"/>
  <c r="BH127" i="11"/>
  <c r="BI127" i="11"/>
  <c r="BJ127" i="11"/>
  <c r="BK127" i="11"/>
  <c r="BL127" i="11"/>
  <c r="BM127" i="11"/>
  <c r="BN127" i="11"/>
  <c r="BO127" i="11"/>
  <c r="BP127" i="11"/>
  <c r="BU127" i="11"/>
  <c r="BV127" i="11"/>
  <c r="BW127" i="11"/>
  <c r="BX127" i="11"/>
  <c r="BY127" i="11"/>
  <c r="BZ127" i="11"/>
  <c r="CA127" i="11"/>
  <c r="CB127" i="11"/>
  <c r="CC127" i="11"/>
  <c r="CD127" i="11"/>
  <c r="CE127" i="11"/>
  <c r="CK127" i="11"/>
  <c r="BG128" i="11"/>
  <c r="BH128" i="11"/>
  <c r="BI128" i="11"/>
  <c r="BJ128" i="11"/>
  <c r="BK128" i="11"/>
  <c r="BL128" i="11"/>
  <c r="BM128" i="11"/>
  <c r="BN128" i="11"/>
  <c r="BO128" i="11"/>
  <c r="BP128" i="11"/>
  <c r="BU128" i="11"/>
  <c r="BV128" i="11"/>
  <c r="BW128" i="11"/>
  <c r="BX128" i="11"/>
  <c r="BY128" i="11"/>
  <c r="BZ128" i="11"/>
  <c r="CA128" i="11"/>
  <c r="CB128" i="11"/>
  <c r="CC128" i="11"/>
  <c r="CD128" i="11"/>
  <c r="CE128" i="11"/>
  <c r="CK128" i="11"/>
  <c r="BG129" i="11"/>
  <c r="BH129" i="11"/>
  <c r="BI129" i="11"/>
  <c r="BJ129" i="11"/>
  <c r="BK129" i="11"/>
  <c r="BL129" i="11"/>
  <c r="BM129" i="11"/>
  <c r="BN129" i="11"/>
  <c r="BO129" i="11"/>
  <c r="BP129" i="11"/>
  <c r="BU129" i="11"/>
  <c r="BV129" i="11"/>
  <c r="BW129" i="11"/>
  <c r="BX129" i="11"/>
  <c r="BY129" i="11"/>
  <c r="BZ129" i="11"/>
  <c r="CA129" i="11"/>
  <c r="CB129" i="11"/>
  <c r="CC129" i="11"/>
  <c r="CD129" i="11"/>
  <c r="CE129" i="11"/>
  <c r="CK129" i="11"/>
  <c r="BG130" i="11"/>
  <c r="BH130" i="11"/>
  <c r="BI130" i="11"/>
  <c r="BJ130" i="11"/>
  <c r="BK130" i="11"/>
  <c r="BL130" i="11"/>
  <c r="BM130" i="11"/>
  <c r="BN130" i="11"/>
  <c r="BO130" i="11"/>
  <c r="BP130" i="11"/>
  <c r="BU130" i="11"/>
  <c r="BV130" i="11"/>
  <c r="BW130" i="11"/>
  <c r="BX130" i="11"/>
  <c r="BY130" i="11"/>
  <c r="BZ130" i="11"/>
  <c r="CA130" i="11"/>
  <c r="CB130" i="11"/>
  <c r="CC130" i="11"/>
  <c r="CD130" i="11"/>
  <c r="CE130" i="11"/>
  <c r="CK130" i="11"/>
  <c r="BG131" i="11"/>
  <c r="BH131" i="11"/>
  <c r="BI131" i="11"/>
  <c r="BJ131" i="11"/>
  <c r="BK131" i="11"/>
  <c r="BL131" i="11"/>
  <c r="BM131" i="11"/>
  <c r="BN131" i="11"/>
  <c r="BO131" i="11"/>
  <c r="BP131" i="11"/>
  <c r="BU131" i="11"/>
  <c r="BV131" i="11"/>
  <c r="BW131" i="11"/>
  <c r="BX131" i="11"/>
  <c r="BY131" i="11"/>
  <c r="BZ131" i="11"/>
  <c r="CA131" i="11"/>
  <c r="CB131" i="11"/>
  <c r="CC131" i="11"/>
  <c r="CD131" i="11"/>
  <c r="CE131" i="11"/>
  <c r="CK131" i="11"/>
  <c r="BG132" i="11"/>
  <c r="BH132" i="11"/>
  <c r="BI132" i="11"/>
  <c r="BJ132" i="11"/>
  <c r="BK132" i="11"/>
  <c r="BL132" i="11"/>
  <c r="BM132" i="11"/>
  <c r="BN132" i="11"/>
  <c r="BO132" i="11"/>
  <c r="BP132" i="11"/>
  <c r="BU132" i="11"/>
  <c r="BV132" i="11"/>
  <c r="BW132" i="11"/>
  <c r="BX132" i="11"/>
  <c r="BY132" i="11"/>
  <c r="BZ132" i="11"/>
  <c r="CA132" i="11"/>
  <c r="CB132" i="11"/>
  <c r="CC132" i="11"/>
  <c r="CD132" i="11"/>
  <c r="CE132" i="11"/>
  <c r="CK132" i="11"/>
  <c r="BG133" i="11"/>
  <c r="BH133" i="11"/>
  <c r="BI133" i="11"/>
  <c r="BJ133" i="11"/>
  <c r="BK133" i="11"/>
  <c r="BL133" i="11"/>
  <c r="BM133" i="11"/>
  <c r="BN133" i="11"/>
  <c r="BO133" i="11"/>
  <c r="BP133" i="11"/>
  <c r="BU133" i="11"/>
  <c r="BV133" i="11"/>
  <c r="BW133" i="11"/>
  <c r="BX133" i="11"/>
  <c r="BY133" i="11"/>
  <c r="BZ133" i="11"/>
  <c r="CA133" i="11"/>
  <c r="CB133" i="11"/>
  <c r="CC133" i="11"/>
  <c r="CD133" i="11"/>
  <c r="CE133" i="11"/>
  <c r="CK133" i="11"/>
  <c r="BG134" i="11"/>
  <c r="BH134" i="11"/>
  <c r="BI134" i="11"/>
  <c r="BJ134" i="11"/>
  <c r="BK134" i="11"/>
  <c r="BL134" i="11"/>
  <c r="BM134" i="11"/>
  <c r="BN134" i="11"/>
  <c r="BO134" i="11"/>
  <c r="BP134" i="11"/>
  <c r="BU134" i="11"/>
  <c r="BV134" i="11"/>
  <c r="BW134" i="11"/>
  <c r="BX134" i="11"/>
  <c r="BY134" i="11"/>
  <c r="BZ134" i="11"/>
  <c r="CA134" i="11"/>
  <c r="CB134" i="11"/>
  <c r="CC134" i="11"/>
  <c r="CD134" i="11"/>
  <c r="CE134" i="11"/>
  <c r="CK134" i="11"/>
  <c r="BG135" i="11"/>
  <c r="BH135" i="11"/>
  <c r="BI135" i="11"/>
  <c r="BJ135" i="11"/>
  <c r="BK135" i="11"/>
  <c r="BL135" i="11"/>
  <c r="BM135" i="11"/>
  <c r="BN135" i="11"/>
  <c r="BO135" i="11"/>
  <c r="BP135" i="11"/>
  <c r="BU135" i="11"/>
  <c r="BV135" i="11"/>
  <c r="BW135" i="11"/>
  <c r="BX135" i="11"/>
  <c r="BY135" i="11"/>
  <c r="BZ135" i="11"/>
  <c r="CA135" i="11"/>
  <c r="CB135" i="11"/>
  <c r="CC135" i="11"/>
  <c r="CD135" i="11"/>
  <c r="CE135" i="11"/>
  <c r="CK135" i="11"/>
  <c r="BG136" i="11"/>
  <c r="BH136" i="11"/>
  <c r="BI136" i="11"/>
  <c r="BJ136" i="11"/>
  <c r="BK136" i="11"/>
  <c r="BL136" i="11"/>
  <c r="BM136" i="11"/>
  <c r="BN136" i="11"/>
  <c r="BO136" i="11"/>
  <c r="BP136" i="11"/>
  <c r="BU136" i="11"/>
  <c r="BV136" i="11"/>
  <c r="BW136" i="11"/>
  <c r="BX136" i="11"/>
  <c r="BY136" i="11"/>
  <c r="BZ136" i="11"/>
  <c r="CA136" i="11"/>
  <c r="CB136" i="11"/>
  <c r="CC136" i="11"/>
  <c r="CD136" i="11"/>
  <c r="CE136" i="11"/>
  <c r="CK136" i="11"/>
  <c r="BG137" i="11"/>
  <c r="BH137" i="11"/>
  <c r="BI137" i="11"/>
  <c r="BJ137" i="11"/>
  <c r="BK137" i="11"/>
  <c r="BL137" i="11"/>
  <c r="BM137" i="11"/>
  <c r="BN137" i="11"/>
  <c r="BO137" i="11"/>
  <c r="BP137" i="11"/>
  <c r="BU137" i="11"/>
  <c r="BV137" i="11"/>
  <c r="BW137" i="11"/>
  <c r="BX137" i="11"/>
  <c r="BY137" i="11"/>
  <c r="BZ137" i="11"/>
  <c r="CA137" i="11"/>
  <c r="CB137" i="11"/>
  <c r="CC137" i="11"/>
  <c r="CD137" i="11"/>
  <c r="CE137" i="11"/>
  <c r="CK137" i="11"/>
  <c r="BG138" i="11"/>
  <c r="BH138" i="11"/>
  <c r="BI138" i="11"/>
  <c r="BJ138" i="11"/>
  <c r="BK138" i="11"/>
  <c r="BL138" i="11"/>
  <c r="BM138" i="11"/>
  <c r="BN138" i="11"/>
  <c r="BO138" i="11"/>
  <c r="BP138" i="11"/>
  <c r="BU138" i="11"/>
  <c r="BV138" i="11"/>
  <c r="BW138" i="11"/>
  <c r="BX138" i="11"/>
  <c r="BY138" i="11"/>
  <c r="BZ138" i="11"/>
  <c r="CA138" i="11"/>
  <c r="CB138" i="11"/>
  <c r="CC138" i="11"/>
  <c r="CD138" i="11"/>
  <c r="CE138" i="11"/>
  <c r="CK138" i="11"/>
  <c r="BG139" i="11"/>
  <c r="BH139" i="11"/>
  <c r="BI139" i="11"/>
  <c r="BJ139" i="11"/>
  <c r="BK139" i="11"/>
  <c r="BL139" i="11"/>
  <c r="BM139" i="11"/>
  <c r="BN139" i="11"/>
  <c r="BO139" i="11"/>
  <c r="BP139" i="11"/>
  <c r="BU139" i="11"/>
  <c r="BV139" i="11"/>
  <c r="BW139" i="11"/>
  <c r="BX139" i="11"/>
  <c r="BY139" i="11"/>
  <c r="BZ139" i="11"/>
  <c r="CA139" i="11"/>
  <c r="CB139" i="11"/>
  <c r="CC139" i="11"/>
  <c r="CD139" i="11"/>
  <c r="CE139" i="11"/>
  <c r="CK139" i="11"/>
  <c r="BG140" i="11"/>
  <c r="BH140" i="11"/>
  <c r="BI140" i="11"/>
  <c r="BJ140" i="11"/>
  <c r="BK140" i="11"/>
  <c r="BL140" i="11"/>
  <c r="BM140" i="11"/>
  <c r="BN140" i="11"/>
  <c r="BO140" i="11"/>
  <c r="BP140" i="11"/>
  <c r="BU140" i="11"/>
  <c r="BV140" i="11"/>
  <c r="BW140" i="11"/>
  <c r="BX140" i="11"/>
  <c r="BY140" i="11"/>
  <c r="BZ140" i="11"/>
  <c r="CA140" i="11"/>
  <c r="CB140" i="11"/>
  <c r="CC140" i="11"/>
  <c r="CD140" i="11"/>
  <c r="CE140" i="11"/>
  <c r="CK140" i="11"/>
  <c r="BG141" i="11"/>
  <c r="BH141" i="11"/>
  <c r="BI141" i="11"/>
  <c r="BJ141" i="11"/>
  <c r="BK141" i="11"/>
  <c r="BL141" i="11"/>
  <c r="BM141" i="11"/>
  <c r="BN141" i="11"/>
  <c r="BO141" i="11"/>
  <c r="BP141" i="11"/>
  <c r="BU141" i="11"/>
  <c r="BV141" i="11"/>
  <c r="BW141" i="11"/>
  <c r="BX141" i="11"/>
  <c r="BY141" i="11"/>
  <c r="BZ141" i="11"/>
  <c r="CA141" i="11"/>
  <c r="CB141" i="11"/>
  <c r="CC141" i="11"/>
  <c r="CD141" i="11"/>
  <c r="CE141" i="11"/>
  <c r="CK141" i="11"/>
  <c r="BG142" i="11"/>
  <c r="BH142" i="11"/>
  <c r="BI142" i="11"/>
  <c r="BJ142" i="11"/>
  <c r="BK142" i="11"/>
  <c r="BL142" i="11"/>
  <c r="BM142" i="11"/>
  <c r="BN142" i="11"/>
  <c r="BO142" i="11"/>
  <c r="BP142" i="11"/>
  <c r="BU142" i="11"/>
  <c r="BV142" i="11"/>
  <c r="BW142" i="11"/>
  <c r="BX142" i="11"/>
  <c r="BY142" i="11"/>
  <c r="BZ142" i="11"/>
  <c r="CA142" i="11"/>
  <c r="CB142" i="11"/>
  <c r="CC142" i="11"/>
  <c r="CD142" i="11"/>
  <c r="CE142" i="11"/>
  <c r="CK142" i="11"/>
  <c r="BG143" i="11"/>
  <c r="BH143" i="11"/>
  <c r="BI143" i="11"/>
  <c r="BJ143" i="11"/>
  <c r="BK143" i="11"/>
  <c r="BL143" i="11"/>
  <c r="BM143" i="11"/>
  <c r="BN143" i="11"/>
  <c r="BO143" i="11"/>
  <c r="BP143" i="11"/>
  <c r="BU143" i="11"/>
  <c r="BV143" i="11"/>
  <c r="BW143" i="11"/>
  <c r="BX143" i="11"/>
  <c r="BY143" i="11"/>
  <c r="BZ143" i="11"/>
  <c r="CA143" i="11"/>
  <c r="CB143" i="11"/>
  <c r="CC143" i="11"/>
  <c r="CD143" i="11"/>
  <c r="CE143" i="11"/>
  <c r="CK143" i="11"/>
  <c r="BG144" i="11"/>
  <c r="BH144" i="11"/>
  <c r="BI144" i="11"/>
  <c r="BJ144" i="11"/>
  <c r="BK144" i="11"/>
  <c r="BL144" i="11"/>
  <c r="BM144" i="11"/>
  <c r="BN144" i="11"/>
  <c r="BO144" i="11"/>
  <c r="BP144" i="11"/>
  <c r="BU144" i="11"/>
  <c r="BV144" i="11"/>
  <c r="BW144" i="11"/>
  <c r="BX144" i="11"/>
  <c r="BY144" i="11"/>
  <c r="BZ144" i="11"/>
  <c r="CA144" i="11"/>
  <c r="CB144" i="11"/>
  <c r="CC144" i="11"/>
  <c r="CD144" i="11"/>
  <c r="CE144" i="11"/>
  <c r="CK144" i="11"/>
  <c r="BG145" i="11"/>
  <c r="BH145" i="11"/>
  <c r="BI145" i="11"/>
  <c r="BJ145" i="11"/>
  <c r="BK145" i="11"/>
  <c r="BL145" i="11"/>
  <c r="BM145" i="11"/>
  <c r="BN145" i="11"/>
  <c r="BO145" i="11"/>
  <c r="BP145" i="11"/>
  <c r="BU145" i="11"/>
  <c r="BV145" i="11"/>
  <c r="BW145" i="11"/>
  <c r="BX145" i="11"/>
  <c r="BY145" i="11"/>
  <c r="BZ145" i="11"/>
  <c r="CA145" i="11"/>
  <c r="CB145" i="11"/>
  <c r="CC145" i="11"/>
  <c r="CD145" i="11"/>
  <c r="CE145" i="11"/>
  <c r="CK145" i="11"/>
  <c r="BG146" i="11"/>
  <c r="BH146" i="11"/>
  <c r="BI146" i="11"/>
  <c r="BJ146" i="11"/>
  <c r="BK146" i="11"/>
  <c r="BL146" i="11"/>
  <c r="BM146" i="11"/>
  <c r="BN146" i="11"/>
  <c r="BO146" i="11"/>
  <c r="BP146" i="11"/>
  <c r="BU146" i="11"/>
  <c r="BV146" i="11"/>
  <c r="BW146" i="11"/>
  <c r="BX146" i="11"/>
  <c r="BY146" i="11"/>
  <c r="BZ146" i="11"/>
  <c r="CA146" i="11"/>
  <c r="CB146" i="11"/>
  <c r="CC146" i="11"/>
  <c r="CD146" i="11"/>
  <c r="CE146" i="11"/>
  <c r="CK146" i="11"/>
  <c r="BG147" i="11"/>
  <c r="BH147" i="11"/>
  <c r="BI147" i="11"/>
  <c r="BJ147" i="11"/>
  <c r="BK147" i="11"/>
  <c r="BL147" i="11"/>
  <c r="BM147" i="11"/>
  <c r="BN147" i="11"/>
  <c r="BO147" i="11"/>
  <c r="BP147" i="11"/>
  <c r="BU147" i="11"/>
  <c r="BV147" i="11"/>
  <c r="BW147" i="11"/>
  <c r="BX147" i="11"/>
  <c r="BY147" i="11"/>
  <c r="BZ147" i="11"/>
  <c r="CA147" i="11"/>
  <c r="CB147" i="11"/>
  <c r="CC147" i="11"/>
  <c r="CD147" i="11"/>
  <c r="CE147" i="11"/>
  <c r="CK147" i="11"/>
  <c r="BG148" i="11"/>
  <c r="BH148" i="11"/>
  <c r="BI148" i="11"/>
  <c r="BJ148" i="11"/>
  <c r="BK148" i="11"/>
  <c r="BL148" i="11"/>
  <c r="BM148" i="11"/>
  <c r="BN148" i="11"/>
  <c r="BO148" i="11"/>
  <c r="BP148" i="11"/>
  <c r="BU148" i="11"/>
  <c r="BV148" i="11"/>
  <c r="BW148" i="11"/>
  <c r="BX148" i="11"/>
  <c r="BY148" i="11"/>
  <c r="BZ148" i="11"/>
  <c r="CA148" i="11"/>
  <c r="CB148" i="11"/>
  <c r="CC148" i="11"/>
  <c r="CD148" i="11"/>
  <c r="CE148" i="11"/>
  <c r="CK148" i="11"/>
  <c r="BG149" i="11"/>
  <c r="BH149" i="11"/>
  <c r="BI149" i="11"/>
  <c r="BJ149" i="11"/>
  <c r="BK149" i="11"/>
  <c r="BL149" i="11"/>
  <c r="BM149" i="11"/>
  <c r="BN149" i="11"/>
  <c r="BO149" i="11"/>
  <c r="BP149" i="11"/>
  <c r="BU149" i="11"/>
  <c r="BV149" i="11"/>
  <c r="BW149" i="11"/>
  <c r="BX149" i="11"/>
  <c r="BY149" i="11"/>
  <c r="BZ149" i="11"/>
  <c r="CA149" i="11"/>
  <c r="CB149" i="11"/>
  <c r="CC149" i="11"/>
  <c r="CD149" i="11"/>
  <c r="CE149" i="11"/>
  <c r="CK149" i="11"/>
  <c r="BG150" i="11"/>
  <c r="BH150" i="11"/>
  <c r="BI150" i="11"/>
  <c r="BJ150" i="11"/>
  <c r="BK150" i="11"/>
  <c r="BL150" i="11"/>
  <c r="BM150" i="11"/>
  <c r="BN150" i="11"/>
  <c r="BO150" i="11"/>
  <c r="BP150" i="11"/>
  <c r="BU150" i="11"/>
  <c r="BV150" i="11"/>
  <c r="BW150" i="11"/>
  <c r="BX150" i="11"/>
  <c r="BY150" i="11"/>
  <c r="BZ150" i="11"/>
  <c r="CA150" i="11"/>
  <c r="CB150" i="11"/>
  <c r="CC150" i="11"/>
  <c r="CD150" i="11"/>
  <c r="CE150" i="11"/>
  <c r="CK150" i="11"/>
  <c r="BG151" i="11"/>
  <c r="BH151" i="11"/>
  <c r="BI151" i="11"/>
  <c r="BJ151" i="11"/>
  <c r="BK151" i="11"/>
  <c r="BL151" i="11"/>
  <c r="BM151" i="11"/>
  <c r="BN151" i="11"/>
  <c r="BO151" i="11"/>
  <c r="BP151" i="11"/>
  <c r="BU151" i="11"/>
  <c r="BV151" i="11"/>
  <c r="BW151" i="11"/>
  <c r="BX151" i="11"/>
  <c r="BY151" i="11"/>
  <c r="BZ151" i="11"/>
  <c r="CA151" i="11"/>
  <c r="CB151" i="11"/>
  <c r="CC151" i="11"/>
  <c r="CD151" i="11"/>
  <c r="CE151" i="11"/>
  <c r="CK151" i="11"/>
  <c r="BG152" i="11"/>
  <c r="BH152" i="11"/>
  <c r="BI152" i="11"/>
  <c r="BJ152" i="11"/>
  <c r="BK152" i="11"/>
  <c r="BL152" i="11"/>
  <c r="BM152" i="11"/>
  <c r="BN152" i="11"/>
  <c r="BO152" i="11"/>
  <c r="BP152" i="11"/>
  <c r="BU152" i="11"/>
  <c r="BV152" i="11"/>
  <c r="BW152" i="11"/>
  <c r="BX152" i="11"/>
  <c r="BY152" i="11"/>
  <c r="BZ152" i="11"/>
  <c r="CA152" i="11"/>
  <c r="CB152" i="11"/>
  <c r="CC152" i="11"/>
  <c r="CD152" i="11"/>
  <c r="CE152" i="11"/>
  <c r="CK152" i="11"/>
  <c r="BG153" i="11"/>
  <c r="BH153" i="11"/>
  <c r="BI153" i="11"/>
  <c r="BJ153" i="11"/>
  <c r="BK153" i="11"/>
  <c r="BL153" i="11"/>
  <c r="BM153" i="11"/>
  <c r="BN153" i="11"/>
  <c r="BO153" i="11"/>
  <c r="BP153" i="11"/>
  <c r="BU153" i="11"/>
  <c r="BV153" i="11"/>
  <c r="BW153" i="11"/>
  <c r="BX153" i="11"/>
  <c r="BY153" i="11"/>
  <c r="BZ153" i="11"/>
  <c r="CA153" i="11"/>
  <c r="CB153" i="11"/>
  <c r="CC153" i="11"/>
  <c r="CD153" i="11"/>
  <c r="CE153" i="11"/>
  <c r="CK153" i="11"/>
  <c r="BG154" i="11"/>
  <c r="BH154" i="11"/>
  <c r="BI154" i="11"/>
  <c r="BJ154" i="11"/>
  <c r="BK154" i="11"/>
  <c r="BL154" i="11"/>
  <c r="BM154" i="11"/>
  <c r="BN154" i="11"/>
  <c r="BO154" i="11"/>
  <c r="BP154" i="11"/>
  <c r="BU154" i="11"/>
  <c r="BV154" i="11"/>
  <c r="BW154" i="11"/>
  <c r="BX154" i="11"/>
  <c r="BY154" i="11"/>
  <c r="BZ154" i="11"/>
  <c r="CA154" i="11"/>
  <c r="CB154" i="11"/>
  <c r="CC154" i="11"/>
  <c r="CD154" i="11"/>
  <c r="CE154" i="11"/>
  <c r="CK154" i="11"/>
  <c r="BG155" i="11"/>
  <c r="BH155" i="11"/>
  <c r="BI155" i="11"/>
  <c r="BJ155" i="11"/>
  <c r="BK155" i="11"/>
  <c r="BL155" i="11"/>
  <c r="BM155" i="11"/>
  <c r="BN155" i="11"/>
  <c r="BO155" i="11"/>
  <c r="BP155" i="11"/>
  <c r="BU155" i="11"/>
  <c r="BV155" i="11"/>
  <c r="BW155" i="11"/>
  <c r="BX155" i="11"/>
  <c r="BY155" i="11"/>
  <c r="BZ155" i="11"/>
  <c r="CA155" i="11"/>
  <c r="CB155" i="11"/>
  <c r="CC155" i="11"/>
  <c r="CD155" i="11"/>
  <c r="CE155" i="11"/>
  <c r="CK155" i="11"/>
  <c r="BG156" i="11"/>
  <c r="BH156" i="11"/>
  <c r="BI156" i="11"/>
  <c r="BJ156" i="11"/>
  <c r="BK156" i="11"/>
  <c r="BL156" i="11"/>
  <c r="BM156" i="11"/>
  <c r="BN156" i="11"/>
  <c r="BO156" i="11"/>
  <c r="BP156" i="11"/>
  <c r="BU156" i="11"/>
  <c r="BV156" i="11"/>
  <c r="BW156" i="11"/>
  <c r="BX156" i="11"/>
  <c r="BY156" i="11"/>
  <c r="BZ156" i="11"/>
  <c r="CA156" i="11"/>
  <c r="CB156" i="11"/>
  <c r="CC156" i="11"/>
  <c r="CD156" i="11"/>
  <c r="CE156" i="11"/>
  <c r="CK156" i="11"/>
  <c r="BG157" i="11"/>
  <c r="BH157" i="11"/>
  <c r="BI157" i="11"/>
  <c r="BJ157" i="11"/>
  <c r="BK157" i="11"/>
  <c r="BL157" i="11"/>
  <c r="BM157" i="11"/>
  <c r="BN157" i="11"/>
  <c r="BO157" i="11"/>
  <c r="BP157" i="11"/>
  <c r="BU157" i="11"/>
  <c r="BV157" i="11"/>
  <c r="BW157" i="11"/>
  <c r="BX157" i="11"/>
  <c r="BY157" i="11"/>
  <c r="BZ157" i="11"/>
  <c r="CA157" i="11"/>
  <c r="CB157" i="11"/>
  <c r="CC157" i="11"/>
  <c r="CD157" i="11"/>
  <c r="CE157" i="11"/>
  <c r="CK157" i="11"/>
  <c r="BG158" i="11"/>
  <c r="BH158" i="11"/>
  <c r="BI158" i="11"/>
  <c r="BJ158" i="11"/>
  <c r="BK158" i="11"/>
  <c r="BL158" i="11"/>
  <c r="BM158" i="11"/>
  <c r="BN158" i="11"/>
  <c r="BO158" i="11"/>
  <c r="BP158" i="11"/>
  <c r="BU158" i="11"/>
  <c r="BV158" i="11"/>
  <c r="BW158" i="11"/>
  <c r="BX158" i="11"/>
  <c r="BY158" i="11"/>
  <c r="BZ158" i="11"/>
  <c r="CA158" i="11"/>
  <c r="CB158" i="11"/>
  <c r="CC158" i="11"/>
  <c r="CD158" i="11"/>
  <c r="CE158" i="11"/>
  <c r="CK158" i="11"/>
  <c r="BG159" i="11"/>
  <c r="BH159" i="11"/>
  <c r="BI159" i="11"/>
  <c r="BJ159" i="11"/>
  <c r="BK159" i="11"/>
  <c r="BL159" i="11"/>
  <c r="BM159" i="11"/>
  <c r="BN159" i="11"/>
  <c r="BO159" i="11"/>
  <c r="BP159" i="11"/>
  <c r="BU159" i="11"/>
  <c r="BV159" i="11"/>
  <c r="BW159" i="11"/>
  <c r="BX159" i="11"/>
  <c r="BY159" i="11"/>
  <c r="BZ159" i="11"/>
  <c r="CA159" i="11"/>
  <c r="CB159" i="11"/>
  <c r="CC159" i="11"/>
  <c r="CD159" i="11"/>
  <c r="CE159" i="11"/>
  <c r="CK159" i="11"/>
  <c r="BG160" i="11"/>
  <c r="BH160" i="11"/>
  <c r="BI160" i="11"/>
  <c r="BJ160" i="11"/>
  <c r="BK160" i="11"/>
  <c r="BL160" i="11"/>
  <c r="BM160" i="11"/>
  <c r="BN160" i="11"/>
  <c r="BO160" i="11"/>
  <c r="BP160" i="11"/>
  <c r="BU160" i="11"/>
  <c r="BV160" i="11"/>
  <c r="BW160" i="11"/>
  <c r="BX160" i="11"/>
  <c r="BY160" i="11"/>
  <c r="BZ160" i="11"/>
  <c r="CA160" i="11"/>
  <c r="CB160" i="11"/>
  <c r="CC160" i="11"/>
  <c r="CD160" i="11"/>
  <c r="CE160" i="11"/>
  <c r="CK160" i="11"/>
  <c r="BG161" i="11"/>
  <c r="BH161" i="11"/>
  <c r="BI161" i="11"/>
  <c r="BJ161" i="11"/>
  <c r="BK161" i="11"/>
  <c r="BL161" i="11"/>
  <c r="BM161" i="11"/>
  <c r="BN161" i="11"/>
  <c r="BO161" i="11"/>
  <c r="BP161" i="11"/>
  <c r="BU161" i="11"/>
  <c r="BV161" i="11"/>
  <c r="BW161" i="11"/>
  <c r="BX161" i="11"/>
  <c r="BY161" i="11"/>
  <c r="BZ161" i="11"/>
  <c r="CA161" i="11"/>
  <c r="CB161" i="11"/>
  <c r="CC161" i="11"/>
  <c r="CD161" i="11"/>
  <c r="CE161" i="11"/>
  <c r="CK161" i="11"/>
  <c r="BG162" i="11"/>
  <c r="BH162" i="11"/>
  <c r="BI162" i="11"/>
  <c r="BJ162" i="11"/>
  <c r="BK162" i="11"/>
  <c r="BL162" i="11"/>
  <c r="BM162" i="11"/>
  <c r="BN162" i="11"/>
  <c r="BO162" i="11"/>
  <c r="BP162" i="11"/>
  <c r="BU162" i="11"/>
  <c r="BV162" i="11"/>
  <c r="BW162" i="11"/>
  <c r="BX162" i="11"/>
  <c r="BY162" i="11"/>
  <c r="BZ162" i="11"/>
  <c r="CA162" i="11"/>
  <c r="CB162" i="11"/>
  <c r="CC162" i="11"/>
  <c r="CD162" i="11"/>
  <c r="CE162" i="11"/>
  <c r="CK162" i="11"/>
  <c r="BG163" i="11"/>
  <c r="BH163" i="11"/>
  <c r="BI163" i="11"/>
  <c r="BJ163" i="11"/>
  <c r="BK163" i="11"/>
  <c r="BL163" i="11"/>
  <c r="BM163" i="11"/>
  <c r="BN163" i="11"/>
  <c r="BO163" i="11"/>
  <c r="BP163" i="11"/>
  <c r="BU163" i="11"/>
  <c r="BV163" i="11"/>
  <c r="BW163" i="11"/>
  <c r="BX163" i="11"/>
  <c r="BY163" i="11"/>
  <c r="BZ163" i="11"/>
  <c r="CA163" i="11"/>
  <c r="CB163" i="11"/>
  <c r="CC163" i="11"/>
  <c r="CD163" i="11"/>
  <c r="CE163" i="11"/>
  <c r="CK163" i="11"/>
  <c r="BG164" i="11"/>
  <c r="BH164" i="11"/>
  <c r="BI164" i="11"/>
  <c r="BJ164" i="11"/>
  <c r="BK164" i="11"/>
  <c r="BL164" i="11"/>
  <c r="BM164" i="11"/>
  <c r="BN164" i="11"/>
  <c r="BO164" i="11"/>
  <c r="BP164" i="11"/>
  <c r="BU164" i="11"/>
  <c r="BV164" i="11"/>
  <c r="BW164" i="11"/>
  <c r="BX164" i="11"/>
  <c r="BY164" i="11"/>
  <c r="BZ164" i="11"/>
  <c r="CA164" i="11"/>
  <c r="CB164" i="11"/>
  <c r="CC164" i="11"/>
  <c r="CD164" i="11"/>
  <c r="CE164" i="11"/>
  <c r="CK164" i="11"/>
  <c r="BG165" i="11"/>
  <c r="BH165" i="11"/>
  <c r="BI165" i="11"/>
  <c r="BJ165" i="11"/>
  <c r="BK165" i="11"/>
  <c r="BL165" i="11"/>
  <c r="BM165" i="11"/>
  <c r="BN165" i="11"/>
  <c r="BO165" i="11"/>
  <c r="BP165" i="11"/>
  <c r="BU165" i="11"/>
  <c r="BV165" i="11"/>
  <c r="BW165" i="11"/>
  <c r="BX165" i="11"/>
  <c r="BY165" i="11"/>
  <c r="BZ165" i="11"/>
  <c r="CA165" i="11"/>
  <c r="CB165" i="11"/>
  <c r="CC165" i="11"/>
  <c r="CD165" i="11"/>
  <c r="CE165" i="11"/>
  <c r="CK165" i="11"/>
  <c r="BG166" i="11"/>
  <c r="BH166" i="11"/>
  <c r="BI166" i="11"/>
  <c r="BJ166" i="11"/>
  <c r="BK166" i="11"/>
  <c r="BL166" i="11"/>
  <c r="BM166" i="11"/>
  <c r="BN166" i="11"/>
  <c r="BO166" i="11"/>
  <c r="BP166" i="11"/>
  <c r="BU166" i="11"/>
  <c r="BV166" i="11"/>
  <c r="BW166" i="11"/>
  <c r="BX166" i="11"/>
  <c r="BY166" i="11"/>
  <c r="BZ166" i="11"/>
  <c r="CA166" i="11"/>
  <c r="CB166" i="11"/>
  <c r="CC166" i="11"/>
  <c r="CD166" i="11"/>
  <c r="CE166" i="11"/>
  <c r="CK166" i="11"/>
  <c r="BG167" i="11"/>
  <c r="BH167" i="11"/>
  <c r="BI167" i="11"/>
  <c r="BJ167" i="11"/>
  <c r="BK167" i="11"/>
  <c r="BL167" i="11"/>
  <c r="BM167" i="11"/>
  <c r="BN167" i="11"/>
  <c r="BO167" i="11"/>
  <c r="BP167" i="11"/>
  <c r="BU167" i="11"/>
  <c r="BV167" i="11"/>
  <c r="BW167" i="11"/>
  <c r="BX167" i="11"/>
  <c r="BY167" i="11"/>
  <c r="BZ167" i="11"/>
  <c r="CA167" i="11"/>
  <c r="CB167" i="11"/>
  <c r="CC167" i="11"/>
  <c r="CD167" i="11"/>
  <c r="CE167" i="11"/>
  <c r="CK167" i="11"/>
  <c r="BG168" i="11"/>
  <c r="BH168" i="11"/>
  <c r="BI168" i="11"/>
  <c r="BJ168" i="11"/>
  <c r="BK168" i="11"/>
  <c r="BL168" i="11"/>
  <c r="BM168" i="11"/>
  <c r="BN168" i="11"/>
  <c r="BO168" i="11"/>
  <c r="BP168" i="11"/>
  <c r="BU168" i="11"/>
  <c r="BV168" i="11"/>
  <c r="BW168" i="11"/>
  <c r="BX168" i="11"/>
  <c r="BY168" i="11"/>
  <c r="BZ168" i="11"/>
  <c r="CA168" i="11"/>
  <c r="CB168" i="11"/>
  <c r="CC168" i="11"/>
  <c r="CD168" i="11"/>
  <c r="CE168" i="11"/>
  <c r="CK168" i="11"/>
  <c r="BG169" i="11"/>
  <c r="BH169" i="11"/>
  <c r="BI169" i="11"/>
  <c r="BJ169" i="11"/>
  <c r="BK169" i="11"/>
  <c r="BL169" i="11"/>
  <c r="BM169" i="11"/>
  <c r="BN169" i="11"/>
  <c r="BO169" i="11"/>
  <c r="BP169" i="11"/>
  <c r="BU169" i="11"/>
  <c r="BV169" i="11"/>
  <c r="BW169" i="11"/>
  <c r="BX169" i="11"/>
  <c r="BY169" i="11"/>
  <c r="BZ169" i="11"/>
  <c r="CA169" i="11"/>
  <c r="CB169" i="11"/>
  <c r="CC169" i="11"/>
  <c r="CD169" i="11"/>
  <c r="CE169" i="11"/>
  <c r="CK169" i="11"/>
  <c r="BG170" i="11"/>
  <c r="BH170" i="11"/>
  <c r="BI170" i="11"/>
  <c r="BJ170" i="11"/>
  <c r="BK170" i="11"/>
  <c r="BL170" i="11"/>
  <c r="BM170" i="11"/>
  <c r="BN170" i="11"/>
  <c r="BO170" i="11"/>
  <c r="BP170" i="11"/>
  <c r="BU170" i="11"/>
  <c r="BV170" i="11"/>
  <c r="BW170" i="11"/>
  <c r="BX170" i="11"/>
  <c r="BY170" i="11"/>
  <c r="BZ170" i="11"/>
  <c r="CA170" i="11"/>
  <c r="CB170" i="11"/>
  <c r="CC170" i="11"/>
  <c r="CD170" i="11"/>
  <c r="CE170" i="11"/>
  <c r="CK170" i="11"/>
  <c r="BG171" i="11"/>
  <c r="BH171" i="11"/>
  <c r="BI171" i="11"/>
  <c r="BJ171" i="11"/>
  <c r="BK171" i="11"/>
  <c r="BL171" i="11"/>
  <c r="BM171" i="11"/>
  <c r="BN171" i="11"/>
  <c r="BO171" i="11"/>
  <c r="BP171" i="11"/>
  <c r="BU171" i="11"/>
  <c r="BV171" i="11"/>
  <c r="BW171" i="11"/>
  <c r="BX171" i="11"/>
  <c r="BY171" i="11"/>
  <c r="BZ171" i="11"/>
  <c r="CA171" i="11"/>
  <c r="CB171" i="11"/>
  <c r="CC171" i="11"/>
  <c r="CD171" i="11"/>
  <c r="CE171" i="11"/>
  <c r="CK171" i="11"/>
  <c r="BG172" i="11"/>
  <c r="BH172" i="11"/>
  <c r="BI172" i="11"/>
  <c r="BJ172" i="11"/>
  <c r="BK172" i="11"/>
  <c r="BL172" i="11"/>
  <c r="BM172" i="11"/>
  <c r="BN172" i="11"/>
  <c r="BO172" i="11"/>
  <c r="BP172" i="11"/>
  <c r="BU172" i="11"/>
  <c r="BV172" i="11"/>
  <c r="BW172" i="11"/>
  <c r="BX172" i="11"/>
  <c r="BY172" i="11"/>
  <c r="BZ172" i="11"/>
  <c r="CA172" i="11"/>
  <c r="CB172" i="11"/>
  <c r="CC172" i="11"/>
  <c r="CD172" i="11"/>
  <c r="CE172" i="11"/>
  <c r="CK172" i="11"/>
  <c r="BG173" i="11"/>
  <c r="BH173" i="11"/>
  <c r="BI173" i="11"/>
  <c r="BJ173" i="11"/>
  <c r="BK173" i="11"/>
  <c r="BL173" i="11"/>
  <c r="BM173" i="11"/>
  <c r="BN173" i="11"/>
  <c r="BO173" i="11"/>
  <c r="BP173" i="11"/>
  <c r="BU173" i="11"/>
  <c r="BV173" i="11"/>
  <c r="BW173" i="11"/>
  <c r="BX173" i="11"/>
  <c r="BY173" i="11"/>
  <c r="BZ173" i="11"/>
  <c r="CA173" i="11"/>
  <c r="CB173" i="11"/>
  <c r="CC173" i="11"/>
  <c r="CD173" i="11"/>
  <c r="CE173" i="11"/>
  <c r="CK173" i="11"/>
  <c r="BG174" i="11"/>
  <c r="BH174" i="11"/>
  <c r="BI174" i="11"/>
  <c r="BJ174" i="11"/>
  <c r="BK174" i="11"/>
  <c r="BL174" i="11"/>
  <c r="BM174" i="11"/>
  <c r="BN174" i="11"/>
  <c r="BO174" i="11"/>
  <c r="BP174" i="11"/>
  <c r="BU174" i="11"/>
  <c r="BV174" i="11"/>
  <c r="BW174" i="11"/>
  <c r="BX174" i="11"/>
  <c r="BY174" i="11"/>
  <c r="BZ174" i="11"/>
  <c r="CA174" i="11"/>
  <c r="CB174" i="11"/>
  <c r="CC174" i="11"/>
  <c r="CD174" i="11"/>
  <c r="CE174" i="11"/>
  <c r="CK174" i="11"/>
  <c r="BG175" i="11"/>
  <c r="BH175" i="11"/>
  <c r="BI175" i="11"/>
  <c r="BJ175" i="11"/>
  <c r="BK175" i="11"/>
  <c r="BL175" i="11"/>
  <c r="BM175" i="11"/>
  <c r="BN175" i="11"/>
  <c r="BO175" i="11"/>
  <c r="BP175" i="11"/>
  <c r="BU175" i="11"/>
  <c r="BV175" i="11"/>
  <c r="BW175" i="11"/>
  <c r="BX175" i="11"/>
  <c r="BY175" i="11"/>
  <c r="BZ175" i="11"/>
  <c r="CA175" i="11"/>
  <c r="CB175" i="11"/>
  <c r="CC175" i="11"/>
  <c r="CD175" i="11"/>
  <c r="CE175" i="11"/>
  <c r="CK175" i="11"/>
  <c r="BG176" i="11"/>
  <c r="BH176" i="11"/>
  <c r="BI176" i="11"/>
  <c r="BJ176" i="11"/>
  <c r="BK176" i="11"/>
  <c r="BL176" i="11"/>
  <c r="BM176" i="11"/>
  <c r="BN176" i="11"/>
  <c r="BO176" i="11"/>
  <c r="BP176" i="11"/>
  <c r="BU176" i="11"/>
  <c r="BV176" i="11"/>
  <c r="BW176" i="11"/>
  <c r="BX176" i="11"/>
  <c r="BY176" i="11"/>
  <c r="BZ176" i="11"/>
  <c r="CA176" i="11"/>
  <c r="CB176" i="11"/>
  <c r="CC176" i="11"/>
  <c r="CD176" i="11"/>
  <c r="CE176" i="11"/>
  <c r="CK176" i="11"/>
  <c r="BG177" i="11"/>
  <c r="BH177" i="11"/>
  <c r="BI177" i="11"/>
  <c r="BJ177" i="11"/>
  <c r="BK177" i="11"/>
  <c r="BL177" i="11"/>
  <c r="BM177" i="11"/>
  <c r="BN177" i="11"/>
  <c r="BO177" i="11"/>
  <c r="BP177" i="11"/>
  <c r="BU177" i="11"/>
  <c r="BV177" i="11"/>
  <c r="BW177" i="11"/>
  <c r="BX177" i="11"/>
  <c r="BY177" i="11"/>
  <c r="BZ177" i="11"/>
  <c r="CA177" i="11"/>
  <c r="CB177" i="11"/>
  <c r="CC177" i="11"/>
  <c r="CD177" i="11"/>
  <c r="CE177" i="11"/>
  <c r="CK177" i="11"/>
  <c r="BG178" i="11"/>
  <c r="BH178" i="11"/>
  <c r="BI178" i="11"/>
  <c r="BJ178" i="11"/>
  <c r="BK178" i="11"/>
  <c r="BL178" i="11"/>
  <c r="BM178" i="11"/>
  <c r="BN178" i="11"/>
  <c r="BO178" i="11"/>
  <c r="BP178" i="11"/>
  <c r="BU178" i="11"/>
  <c r="BV178" i="11"/>
  <c r="BW178" i="11"/>
  <c r="BX178" i="11"/>
  <c r="BY178" i="11"/>
  <c r="BZ178" i="11"/>
  <c r="CA178" i="11"/>
  <c r="CB178" i="11"/>
  <c r="CC178" i="11"/>
  <c r="CD178" i="11"/>
  <c r="CE178" i="11"/>
  <c r="CK178" i="11"/>
  <c r="BG179" i="11"/>
  <c r="BH179" i="11"/>
  <c r="BI179" i="11"/>
  <c r="BJ179" i="11"/>
  <c r="BK179" i="11"/>
  <c r="BL179" i="11"/>
  <c r="BM179" i="11"/>
  <c r="BN179" i="11"/>
  <c r="BO179" i="11"/>
  <c r="BP179" i="11"/>
  <c r="BU179" i="11"/>
  <c r="BV179" i="11"/>
  <c r="BW179" i="11"/>
  <c r="BX179" i="11"/>
  <c r="BY179" i="11"/>
  <c r="BZ179" i="11"/>
  <c r="CA179" i="11"/>
  <c r="CB179" i="11"/>
  <c r="CC179" i="11"/>
  <c r="CD179" i="11"/>
  <c r="CE179" i="11"/>
  <c r="CK179" i="11"/>
  <c r="BG180" i="11"/>
  <c r="BH180" i="11"/>
  <c r="BI180" i="11"/>
  <c r="BJ180" i="11"/>
  <c r="BK180" i="11"/>
  <c r="BL180" i="11"/>
  <c r="BM180" i="11"/>
  <c r="BN180" i="11"/>
  <c r="BO180" i="11"/>
  <c r="BP180" i="11"/>
  <c r="BU180" i="11"/>
  <c r="BV180" i="11"/>
  <c r="BW180" i="11"/>
  <c r="BX180" i="11"/>
  <c r="BY180" i="11"/>
  <c r="BZ180" i="11"/>
  <c r="CA180" i="11"/>
  <c r="CB180" i="11"/>
  <c r="CC180" i="11"/>
  <c r="CD180" i="11"/>
  <c r="CE180" i="11"/>
  <c r="CK180" i="11"/>
  <c r="BG181" i="11"/>
  <c r="BH181" i="11"/>
  <c r="BI181" i="11"/>
  <c r="BJ181" i="11"/>
  <c r="BK181" i="11"/>
  <c r="BL181" i="11"/>
  <c r="BM181" i="11"/>
  <c r="BN181" i="11"/>
  <c r="BO181" i="11"/>
  <c r="BP181" i="11"/>
  <c r="BU181" i="11"/>
  <c r="BV181" i="11"/>
  <c r="BW181" i="11"/>
  <c r="BX181" i="11"/>
  <c r="BY181" i="11"/>
  <c r="BZ181" i="11"/>
  <c r="CA181" i="11"/>
  <c r="CB181" i="11"/>
  <c r="CC181" i="11"/>
  <c r="CD181" i="11"/>
  <c r="CE181" i="11"/>
  <c r="CK181" i="11"/>
  <c r="BG182" i="11"/>
  <c r="BH182" i="11"/>
  <c r="BI182" i="11"/>
  <c r="BJ182" i="11"/>
  <c r="BK182" i="11"/>
  <c r="BL182" i="11"/>
  <c r="BM182" i="11"/>
  <c r="BN182" i="11"/>
  <c r="BO182" i="11"/>
  <c r="BP182" i="11"/>
  <c r="BU182" i="11"/>
  <c r="BV182" i="11"/>
  <c r="BW182" i="11"/>
  <c r="BX182" i="11"/>
  <c r="BY182" i="11"/>
  <c r="BZ182" i="11"/>
  <c r="CA182" i="11"/>
  <c r="CB182" i="11"/>
  <c r="CC182" i="11"/>
  <c r="CD182" i="11"/>
  <c r="CE182" i="11"/>
  <c r="CK182" i="11"/>
  <c r="BG183" i="11"/>
  <c r="BH183" i="11"/>
  <c r="BI183" i="11"/>
  <c r="BJ183" i="11"/>
  <c r="BK183" i="11"/>
  <c r="BL183" i="11"/>
  <c r="BM183" i="11"/>
  <c r="BN183" i="11"/>
  <c r="BO183" i="11"/>
  <c r="BP183" i="11"/>
  <c r="BU183" i="11"/>
  <c r="BV183" i="11"/>
  <c r="BW183" i="11"/>
  <c r="BX183" i="11"/>
  <c r="BY183" i="11"/>
  <c r="BZ183" i="11"/>
  <c r="CA183" i="11"/>
  <c r="CB183" i="11"/>
  <c r="CC183" i="11"/>
  <c r="CD183" i="11"/>
  <c r="CE183" i="11"/>
  <c r="CK183" i="11"/>
  <c r="BG184" i="11"/>
  <c r="BH184" i="11"/>
  <c r="BI184" i="11"/>
  <c r="BJ184" i="11"/>
  <c r="BK184" i="11"/>
  <c r="BL184" i="11"/>
  <c r="BM184" i="11"/>
  <c r="BN184" i="11"/>
  <c r="BO184" i="11"/>
  <c r="BP184" i="11"/>
  <c r="BU184" i="11"/>
  <c r="BV184" i="11"/>
  <c r="BW184" i="11"/>
  <c r="BX184" i="11"/>
  <c r="BY184" i="11"/>
  <c r="BZ184" i="11"/>
  <c r="CA184" i="11"/>
  <c r="CB184" i="11"/>
  <c r="CC184" i="11"/>
  <c r="CD184" i="11"/>
  <c r="CE184" i="11"/>
  <c r="CK184" i="11"/>
  <c r="BG185" i="11"/>
  <c r="BH185" i="11"/>
  <c r="BI185" i="11"/>
  <c r="BJ185" i="11"/>
  <c r="BK185" i="11"/>
  <c r="BL185" i="11"/>
  <c r="BM185" i="11"/>
  <c r="BN185" i="11"/>
  <c r="BO185" i="11"/>
  <c r="BP185" i="11"/>
  <c r="BU185" i="11"/>
  <c r="BV185" i="11"/>
  <c r="BW185" i="11"/>
  <c r="BX185" i="11"/>
  <c r="BY185" i="11"/>
  <c r="BZ185" i="11"/>
  <c r="CA185" i="11"/>
  <c r="CB185" i="11"/>
  <c r="CC185" i="11"/>
  <c r="CD185" i="11"/>
  <c r="CE185" i="11"/>
  <c r="CK185" i="11"/>
  <c r="BG186" i="11"/>
  <c r="BH186" i="11"/>
  <c r="BI186" i="11"/>
  <c r="BJ186" i="11"/>
  <c r="BK186" i="11"/>
  <c r="BL186" i="11"/>
  <c r="BM186" i="11"/>
  <c r="BN186" i="11"/>
  <c r="BO186" i="11"/>
  <c r="BP186" i="11"/>
  <c r="BU186" i="11"/>
  <c r="BV186" i="11"/>
  <c r="BW186" i="11"/>
  <c r="BX186" i="11"/>
  <c r="BY186" i="11"/>
  <c r="BZ186" i="11"/>
  <c r="CA186" i="11"/>
  <c r="CB186" i="11"/>
  <c r="CC186" i="11"/>
  <c r="CD186" i="11"/>
  <c r="CE186" i="11"/>
  <c r="CK186" i="11"/>
  <c r="BG187" i="11"/>
  <c r="BH187" i="11"/>
  <c r="BI187" i="11"/>
  <c r="BJ187" i="11"/>
  <c r="BK187" i="11"/>
  <c r="BL187" i="11"/>
  <c r="BM187" i="11"/>
  <c r="BN187" i="11"/>
  <c r="BO187" i="11"/>
  <c r="BP187" i="11"/>
  <c r="BU187" i="11"/>
  <c r="BV187" i="11"/>
  <c r="BW187" i="11"/>
  <c r="BX187" i="11"/>
  <c r="BY187" i="11"/>
  <c r="BZ187" i="11"/>
  <c r="CA187" i="11"/>
  <c r="CB187" i="11"/>
  <c r="CC187" i="11"/>
  <c r="CD187" i="11"/>
  <c r="CE187" i="11"/>
  <c r="CK187" i="11"/>
  <c r="BG188" i="11"/>
  <c r="BH188" i="11"/>
  <c r="BI188" i="11"/>
  <c r="BJ188" i="11"/>
  <c r="BK188" i="11"/>
  <c r="BL188" i="11"/>
  <c r="BM188" i="11"/>
  <c r="BN188" i="11"/>
  <c r="BO188" i="11"/>
  <c r="BP188" i="11"/>
  <c r="BU188" i="11"/>
  <c r="BV188" i="11"/>
  <c r="BW188" i="11"/>
  <c r="BX188" i="11"/>
  <c r="BY188" i="11"/>
  <c r="BZ188" i="11"/>
  <c r="CA188" i="11"/>
  <c r="CB188" i="11"/>
  <c r="CC188" i="11"/>
  <c r="CD188" i="11"/>
  <c r="CE188" i="11"/>
  <c r="CK188" i="11"/>
  <c r="BG189" i="11"/>
  <c r="BH189" i="11"/>
  <c r="BI189" i="11"/>
  <c r="BJ189" i="11"/>
  <c r="BK189" i="11"/>
  <c r="BL189" i="11"/>
  <c r="BM189" i="11"/>
  <c r="BN189" i="11"/>
  <c r="BO189" i="11"/>
  <c r="BP189" i="11"/>
  <c r="BU189" i="11"/>
  <c r="BV189" i="11"/>
  <c r="BW189" i="11"/>
  <c r="BX189" i="11"/>
  <c r="BY189" i="11"/>
  <c r="BZ189" i="11"/>
  <c r="CA189" i="11"/>
  <c r="CB189" i="11"/>
  <c r="CC189" i="11"/>
  <c r="CD189" i="11"/>
  <c r="CE189" i="11"/>
  <c r="CK189" i="11"/>
  <c r="BG190" i="11"/>
  <c r="BH190" i="11"/>
  <c r="BI190" i="11"/>
  <c r="BJ190" i="11"/>
  <c r="BK190" i="11"/>
  <c r="BL190" i="11"/>
  <c r="BM190" i="11"/>
  <c r="BN190" i="11"/>
  <c r="BO190" i="11"/>
  <c r="BP190" i="11"/>
  <c r="BU190" i="11"/>
  <c r="BV190" i="11"/>
  <c r="BW190" i="11"/>
  <c r="BX190" i="11"/>
  <c r="BY190" i="11"/>
  <c r="BZ190" i="11"/>
  <c r="CA190" i="11"/>
  <c r="CB190" i="11"/>
  <c r="CC190" i="11"/>
  <c r="CD190" i="11"/>
  <c r="CE190" i="11"/>
  <c r="CK190" i="11"/>
  <c r="BG191" i="11"/>
  <c r="BH191" i="11"/>
  <c r="BI191" i="11"/>
  <c r="BJ191" i="11"/>
  <c r="BK191" i="11"/>
  <c r="BL191" i="11"/>
  <c r="BM191" i="11"/>
  <c r="BN191" i="11"/>
  <c r="BO191" i="11"/>
  <c r="BP191" i="11"/>
  <c r="BU191" i="11"/>
  <c r="BV191" i="11"/>
  <c r="BW191" i="11"/>
  <c r="BX191" i="11"/>
  <c r="BY191" i="11"/>
  <c r="BZ191" i="11"/>
  <c r="CA191" i="11"/>
  <c r="CB191" i="11"/>
  <c r="CC191" i="11"/>
  <c r="CD191" i="11"/>
  <c r="CE191" i="11"/>
  <c r="CK191" i="11"/>
  <c r="BG192" i="11"/>
  <c r="BH192" i="11"/>
  <c r="BI192" i="11"/>
  <c r="BJ192" i="11"/>
  <c r="BK192" i="11"/>
  <c r="BL192" i="11"/>
  <c r="BM192" i="11"/>
  <c r="BN192" i="11"/>
  <c r="BO192" i="11"/>
  <c r="BP192" i="11"/>
  <c r="BU192" i="11"/>
  <c r="BV192" i="11"/>
  <c r="BW192" i="11"/>
  <c r="BX192" i="11"/>
  <c r="BY192" i="11"/>
  <c r="BZ192" i="11"/>
  <c r="CA192" i="11"/>
  <c r="CB192" i="11"/>
  <c r="CC192" i="11"/>
  <c r="CD192" i="11"/>
  <c r="CE192" i="11"/>
  <c r="CK192" i="11"/>
  <c r="BG193" i="11"/>
  <c r="BH193" i="11"/>
  <c r="BI193" i="11"/>
  <c r="BJ193" i="11"/>
  <c r="BK193" i="11"/>
  <c r="BL193" i="11"/>
  <c r="BM193" i="11"/>
  <c r="BN193" i="11"/>
  <c r="BO193" i="11"/>
  <c r="BP193" i="11"/>
  <c r="BU193" i="11"/>
  <c r="BV193" i="11"/>
  <c r="BW193" i="11"/>
  <c r="BX193" i="11"/>
  <c r="BY193" i="11"/>
  <c r="BZ193" i="11"/>
  <c r="CA193" i="11"/>
  <c r="CB193" i="11"/>
  <c r="CC193" i="11"/>
  <c r="CD193" i="11"/>
  <c r="CE193" i="11"/>
  <c r="CK193" i="11"/>
  <c r="BG194" i="11"/>
  <c r="BH194" i="11"/>
  <c r="BI194" i="11"/>
  <c r="BJ194" i="11"/>
  <c r="BK194" i="11"/>
  <c r="BL194" i="11"/>
  <c r="BM194" i="11"/>
  <c r="BN194" i="11"/>
  <c r="BO194" i="11"/>
  <c r="BP194" i="11"/>
  <c r="BU194" i="11"/>
  <c r="BV194" i="11"/>
  <c r="BW194" i="11"/>
  <c r="BX194" i="11"/>
  <c r="BY194" i="11"/>
  <c r="BZ194" i="11"/>
  <c r="CA194" i="11"/>
  <c r="CB194" i="11"/>
  <c r="CC194" i="11"/>
  <c r="CD194" i="11"/>
  <c r="CE194" i="11"/>
  <c r="CK194" i="11"/>
  <c r="BG195" i="11"/>
  <c r="BH195" i="11"/>
  <c r="BI195" i="11"/>
  <c r="BJ195" i="11"/>
  <c r="BK195" i="11"/>
  <c r="BL195" i="11"/>
  <c r="BM195" i="11"/>
  <c r="BN195" i="11"/>
  <c r="BO195" i="11"/>
  <c r="BP195" i="11"/>
  <c r="BU195" i="11"/>
  <c r="BV195" i="11"/>
  <c r="BW195" i="11"/>
  <c r="BX195" i="11"/>
  <c r="BY195" i="11"/>
  <c r="BZ195" i="11"/>
  <c r="CA195" i="11"/>
  <c r="CB195" i="11"/>
  <c r="CC195" i="11"/>
  <c r="CD195" i="11"/>
  <c r="CE195" i="11"/>
  <c r="CK195" i="11"/>
  <c r="BG196" i="11"/>
  <c r="BH196" i="11"/>
  <c r="BI196" i="11"/>
  <c r="BJ196" i="11"/>
  <c r="BK196" i="11"/>
  <c r="BL196" i="11"/>
  <c r="BM196" i="11"/>
  <c r="BN196" i="11"/>
  <c r="BO196" i="11"/>
  <c r="BP196" i="11"/>
  <c r="BU196" i="11"/>
  <c r="BV196" i="11"/>
  <c r="BW196" i="11"/>
  <c r="BX196" i="11"/>
  <c r="BY196" i="11"/>
  <c r="BZ196" i="11"/>
  <c r="CA196" i="11"/>
  <c r="CB196" i="11"/>
  <c r="CC196" i="11"/>
  <c r="CD196" i="11"/>
  <c r="CE196" i="11"/>
  <c r="CK196" i="11"/>
  <c r="BG197" i="11"/>
  <c r="BH197" i="11"/>
  <c r="BI197" i="11"/>
  <c r="BJ197" i="11"/>
  <c r="BK197" i="11"/>
  <c r="BL197" i="11"/>
  <c r="BM197" i="11"/>
  <c r="BN197" i="11"/>
  <c r="BO197" i="11"/>
  <c r="BP197" i="11"/>
  <c r="BU197" i="11"/>
  <c r="BV197" i="11"/>
  <c r="BW197" i="11"/>
  <c r="BX197" i="11"/>
  <c r="BY197" i="11"/>
  <c r="BZ197" i="11"/>
  <c r="CA197" i="11"/>
  <c r="CB197" i="11"/>
  <c r="CC197" i="11"/>
  <c r="CD197" i="11"/>
  <c r="CE197" i="11"/>
  <c r="CK197" i="11"/>
  <c r="BG198" i="11"/>
  <c r="BH198" i="11"/>
  <c r="BI198" i="11"/>
  <c r="BJ198" i="11"/>
  <c r="BK198" i="11"/>
  <c r="BL198" i="11"/>
  <c r="BM198" i="11"/>
  <c r="BN198" i="11"/>
  <c r="BO198" i="11"/>
  <c r="BP198" i="11"/>
  <c r="BU198" i="11"/>
  <c r="BV198" i="11"/>
  <c r="BW198" i="11"/>
  <c r="BX198" i="11"/>
  <c r="BY198" i="11"/>
  <c r="BZ198" i="11"/>
  <c r="CA198" i="11"/>
  <c r="CB198" i="11"/>
  <c r="CC198" i="11"/>
  <c r="CD198" i="11"/>
  <c r="CE198" i="11"/>
  <c r="CK198" i="11"/>
  <c r="BG199" i="11"/>
  <c r="BH199" i="11"/>
  <c r="BI199" i="11"/>
  <c r="BJ199" i="11"/>
  <c r="BK199" i="11"/>
  <c r="BL199" i="11"/>
  <c r="BM199" i="11"/>
  <c r="BN199" i="11"/>
  <c r="BO199" i="11"/>
  <c r="BP199" i="11"/>
  <c r="BU199" i="11"/>
  <c r="BV199" i="11"/>
  <c r="BW199" i="11"/>
  <c r="BX199" i="11"/>
  <c r="BY199" i="11"/>
  <c r="BZ199" i="11"/>
  <c r="CA199" i="11"/>
  <c r="CB199" i="11"/>
  <c r="CC199" i="11"/>
  <c r="CD199" i="11"/>
  <c r="CE199" i="11"/>
  <c r="CK199" i="11"/>
  <c r="BG200" i="11"/>
  <c r="BH200" i="11"/>
  <c r="BI200" i="11"/>
  <c r="BJ200" i="11"/>
  <c r="BK200" i="11"/>
  <c r="BL200" i="11"/>
  <c r="BM200" i="11"/>
  <c r="BN200" i="11"/>
  <c r="BO200" i="11"/>
  <c r="BP200" i="11"/>
  <c r="BU200" i="11"/>
  <c r="BV200" i="11"/>
  <c r="BW200" i="11"/>
  <c r="BX200" i="11"/>
  <c r="BY200" i="11"/>
  <c r="BZ200" i="11"/>
  <c r="CA200" i="11"/>
  <c r="CB200" i="11"/>
  <c r="CC200" i="11"/>
  <c r="CD200" i="11"/>
  <c r="CE200" i="11"/>
  <c r="CK200" i="11"/>
  <c r="BG201" i="11"/>
  <c r="BH201" i="11"/>
  <c r="BI201" i="11"/>
  <c r="BJ201" i="11"/>
  <c r="BK201" i="11"/>
  <c r="BL201" i="11"/>
  <c r="BM201" i="11"/>
  <c r="BN201" i="11"/>
  <c r="BO201" i="11"/>
  <c r="BP201" i="11"/>
  <c r="BU201" i="11"/>
  <c r="BV201" i="11"/>
  <c r="BW201" i="11"/>
  <c r="BX201" i="11"/>
  <c r="BY201" i="11"/>
  <c r="BZ201" i="11"/>
  <c r="CA201" i="11"/>
  <c r="CB201" i="11"/>
  <c r="CC201" i="11"/>
  <c r="CD201" i="11"/>
  <c r="CE201" i="11"/>
  <c r="CK201" i="11"/>
  <c r="BG202" i="11"/>
  <c r="BH202" i="11"/>
  <c r="BI202" i="11"/>
  <c r="BJ202" i="11"/>
  <c r="BK202" i="11"/>
  <c r="BL202" i="11"/>
  <c r="BM202" i="11"/>
  <c r="BN202" i="11"/>
  <c r="BO202" i="11"/>
  <c r="BP202" i="11"/>
  <c r="BU202" i="11"/>
  <c r="BV202" i="11"/>
  <c r="BW202" i="11"/>
  <c r="BX202" i="11"/>
  <c r="BY202" i="11"/>
  <c r="BZ202" i="11"/>
  <c r="CA202" i="11"/>
  <c r="CB202" i="11"/>
  <c r="CC202" i="11"/>
  <c r="CD202" i="11"/>
  <c r="CE202" i="11"/>
  <c r="CK202" i="11"/>
  <c r="BG203" i="11"/>
  <c r="BH203" i="11"/>
  <c r="BI203" i="11"/>
  <c r="BJ203" i="11"/>
  <c r="BK203" i="11"/>
  <c r="BL203" i="11"/>
  <c r="BM203" i="11"/>
  <c r="BN203" i="11"/>
  <c r="BO203" i="11"/>
  <c r="BP203" i="11"/>
  <c r="BU203" i="11"/>
  <c r="BV203" i="11"/>
  <c r="BW203" i="11"/>
  <c r="BX203" i="11"/>
  <c r="BY203" i="11"/>
  <c r="BZ203" i="11"/>
  <c r="CA203" i="11"/>
  <c r="CB203" i="11"/>
  <c r="CC203" i="11"/>
  <c r="CD203" i="11"/>
  <c r="CE203" i="11"/>
  <c r="CK203" i="11"/>
  <c r="BG204" i="11"/>
  <c r="BH204" i="11"/>
  <c r="BI204" i="11"/>
  <c r="BJ204" i="11"/>
  <c r="BK204" i="11"/>
  <c r="BL204" i="11"/>
  <c r="BM204" i="11"/>
  <c r="BN204" i="11"/>
  <c r="BO204" i="11"/>
  <c r="BP204" i="11"/>
  <c r="BU204" i="11"/>
  <c r="BV204" i="11"/>
  <c r="BW204" i="11"/>
  <c r="BX204" i="11"/>
  <c r="BY204" i="11"/>
  <c r="BZ204" i="11"/>
  <c r="CA204" i="11"/>
  <c r="CB204" i="11"/>
  <c r="CC204" i="11"/>
  <c r="CD204" i="11"/>
  <c r="CE204" i="11"/>
  <c r="CK204" i="11"/>
  <c r="BG205" i="11"/>
  <c r="BH205" i="11"/>
  <c r="BI205" i="11"/>
  <c r="BJ205" i="11"/>
  <c r="BK205" i="11"/>
  <c r="BL205" i="11"/>
  <c r="BM205" i="11"/>
  <c r="BN205" i="11"/>
  <c r="BO205" i="11"/>
  <c r="BP205" i="11"/>
  <c r="BU205" i="11"/>
  <c r="BV205" i="11"/>
  <c r="BW205" i="11"/>
  <c r="BX205" i="11"/>
  <c r="BY205" i="11"/>
  <c r="BZ205" i="11"/>
  <c r="CA205" i="11"/>
  <c r="CB205" i="11"/>
  <c r="CC205" i="11"/>
  <c r="CD205" i="11"/>
  <c r="CE205" i="11"/>
  <c r="CK205" i="11"/>
  <c r="BG206" i="11"/>
  <c r="BH206" i="11"/>
  <c r="BI206" i="11"/>
  <c r="BJ206" i="11"/>
  <c r="BK206" i="11"/>
  <c r="BL206" i="11"/>
  <c r="BM206" i="11"/>
  <c r="BN206" i="11"/>
  <c r="BO206" i="11"/>
  <c r="BP206" i="11"/>
  <c r="BU206" i="11"/>
  <c r="BV206" i="11"/>
  <c r="BW206" i="11"/>
  <c r="BX206" i="11"/>
  <c r="BY206" i="11"/>
  <c r="BZ206" i="11"/>
  <c r="CA206" i="11"/>
  <c r="CB206" i="11"/>
  <c r="CC206" i="11"/>
  <c r="CD206" i="11"/>
  <c r="CE206" i="11"/>
  <c r="CK206" i="11"/>
  <c r="BG207" i="11"/>
  <c r="BH207" i="11"/>
  <c r="BI207" i="11"/>
  <c r="BJ207" i="11"/>
  <c r="BK207" i="11"/>
  <c r="BL207" i="11"/>
  <c r="BM207" i="11"/>
  <c r="BN207" i="11"/>
  <c r="BO207" i="11"/>
  <c r="BP207" i="11"/>
  <c r="BU207" i="11"/>
  <c r="BV207" i="11"/>
  <c r="BW207" i="11"/>
  <c r="BX207" i="11"/>
  <c r="BY207" i="11"/>
  <c r="BZ207" i="11"/>
  <c r="CA207" i="11"/>
  <c r="CB207" i="11"/>
  <c r="CC207" i="11"/>
  <c r="CD207" i="11"/>
  <c r="CE207" i="11"/>
  <c r="CK207" i="11"/>
  <c r="BG208" i="11"/>
  <c r="BH208" i="11"/>
  <c r="BI208" i="11"/>
  <c r="BJ208" i="11"/>
  <c r="BK208" i="11"/>
  <c r="BL208" i="11"/>
  <c r="BM208" i="11"/>
  <c r="BN208" i="11"/>
  <c r="BO208" i="11"/>
  <c r="BP208" i="11"/>
  <c r="BU208" i="11"/>
  <c r="BV208" i="11"/>
  <c r="BW208" i="11"/>
  <c r="BX208" i="11"/>
  <c r="BY208" i="11"/>
  <c r="BZ208" i="11"/>
  <c r="CA208" i="11"/>
  <c r="CB208" i="11"/>
  <c r="CC208" i="11"/>
  <c r="CD208" i="11"/>
  <c r="CE208" i="11"/>
  <c r="CK208" i="11"/>
  <c r="BG209" i="11"/>
  <c r="BH209" i="11"/>
  <c r="BI209" i="11"/>
  <c r="BJ209" i="11"/>
  <c r="BK209" i="11"/>
  <c r="BL209" i="11"/>
  <c r="BM209" i="11"/>
  <c r="BN209" i="11"/>
  <c r="BO209" i="11"/>
  <c r="BP209" i="11"/>
  <c r="BU209" i="11"/>
  <c r="BV209" i="11"/>
  <c r="BW209" i="11"/>
  <c r="BX209" i="11"/>
  <c r="BY209" i="11"/>
  <c r="BZ209" i="11"/>
  <c r="CA209" i="11"/>
  <c r="CB209" i="11"/>
  <c r="CC209" i="11"/>
  <c r="CD209" i="11"/>
  <c r="CE209" i="11"/>
  <c r="CK209" i="11"/>
  <c r="BG210" i="11"/>
  <c r="BH210" i="11"/>
  <c r="BI210" i="11"/>
  <c r="BJ210" i="11"/>
  <c r="BK210" i="11"/>
  <c r="BL210" i="11"/>
  <c r="BM210" i="11"/>
  <c r="BN210" i="11"/>
  <c r="BO210" i="11"/>
  <c r="BP210" i="11"/>
  <c r="BU210" i="11"/>
  <c r="BV210" i="11"/>
  <c r="BW210" i="11"/>
  <c r="BX210" i="11"/>
  <c r="BY210" i="11"/>
  <c r="BZ210" i="11"/>
  <c r="CA210" i="11"/>
  <c r="CB210" i="11"/>
  <c r="CC210" i="11"/>
  <c r="CD210" i="11"/>
  <c r="CE210" i="11"/>
  <c r="CK210" i="11"/>
  <c r="BG211" i="11"/>
  <c r="BH211" i="11"/>
  <c r="BI211" i="11"/>
  <c r="BJ211" i="11"/>
  <c r="BK211" i="11"/>
  <c r="BL211" i="11"/>
  <c r="BM211" i="11"/>
  <c r="BN211" i="11"/>
  <c r="BO211" i="11"/>
  <c r="BP211" i="11"/>
  <c r="BU211" i="11"/>
  <c r="BV211" i="11"/>
  <c r="BW211" i="11"/>
  <c r="BX211" i="11"/>
  <c r="BY211" i="11"/>
  <c r="BZ211" i="11"/>
  <c r="CA211" i="11"/>
  <c r="CB211" i="11"/>
  <c r="CC211" i="11"/>
  <c r="CD211" i="11"/>
  <c r="CE211" i="11"/>
  <c r="CK211" i="11"/>
  <c r="BG212" i="11"/>
  <c r="BH212" i="11"/>
  <c r="BI212" i="11"/>
  <c r="BJ212" i="11"/>
  <c r="BK212" i="11"/>
  <c r="BL212" i="11"/>
  <c r="BM212" i="11"/>
  <c r="BN212" i="11"/>
  <c r="BO212" i="11"/>
  <c r="BP212" i="11"/>
  <c r="BU212" i="11"/>
  <c r="BV212" i="11"/>
  <c r="BW212" i="11"/>
  <c r="BX212" i="11"/>
  <c r="BY212" i="11"/>
  <c r="BZ212" i="11"/>
  <c r="CA212" i="11"/>
  <c r="CB212" i="11"/>
  <c r="CC212" i="11"/>
  <c r="CD212" i="11"/>
  <c r="CE212" i="11"/>
  <c r="CK212" i="11"/>
  <c r="BG213" i="11"/>
  <c r="BH213" i="11"/>
  <c r="BI213" i="11"/>
  <c r="BJ213" i="11"/>
  <c r="BK213" i="11"/>
  <c r="BL213" i="11"/>
  <c r="BM213" i="11"/>
  <c r="BN213" i="11"/>
  <c r="BO213" i="11"/>
  <c r="BP213" i="11"/>
  <c r="BU213" i="11"/>
  <c r="BV213" i="11"/>
  <c r="BW213" i="11"/>
  <c r="BX213" i="11"/>
  <c r="BY213" i="11"/>
  <c r="BZ213" i="11"/>
  <c r="CA213" i="11"/>
  <c r="CB213" i="11"/>
  <c r="CC213" i="11"/>
  <c r="CD213" i="11"/>
  <c r="CE213" i="11"/>
  <c r="CK213" i="11"/>
  <c r="BG214" i="11"/>
  <c r="BH214" i="11"/>
  <c r="BI214" i="11"/>
  <c r="BJ214" i="11"/>
  <c r="BK214" i="11"/>
  <c r="BL214" i="11"/>
  <c r="BM214" i="11"/>
  <c r="BN214" i="11"/>
  <c r="BO214" i="11"/>
  <c r="BP214" i="11"/>
  <c r="BU214" i="11"/>
  <c r="BV214" i="11"/>
  <c r="BW214" i="11"/>
  <c r="BX214" i="11"/>
  <c r="BY214" i="11"/>
  <c r="BZ214" i="11"/>
  <c r="CA214" i="11"/>
  <c r="CB214" i="11"/>
  <c r="CC214" i="11"/>
  <c r="CD214" i="11"/>
  <c r="CE214" i="11"/>
  <c r="CK214" i="11"/>
  <c r="BG215" i="11"/>
  <c r="BH215" i="11"/>
  <c r="BI215" i="11"/>
  <c r="BJ215" i="11"/>
  <c r="BK215" i="11"/>
  <c r="BL215" i="11"/>
  <c r="BM215" i="11"/>
  <c r="BN215" i="11"/>
  <c r="BO215" i="11"/>
  <c r="BP215" i="11"/>
  <c r="BU215" i="11"/>
  <c r="BV215" i="11"/>
  <c r="BW215" i="11"/>
  <c r="BX215" i="11"/>
  <c r="BY215" i="11"/>
  <c r="BZ215" i="11"/>
  <c r="CA215" i="11"/>
  <c r="CB215" i="11"/>
  <c r="CC215" i="11"/>
  <c r="CD215" i="11"/>
  <c r="CE215" i="11"/>
  <c r="CK215" i="11"/>
  <c r="BG216" i="11"/>
  <c r="BH216" i="11"/>
  <c r="BI216" i="11"/>
  <c r="BJ216" i="11"/>
  <c r="BK216" i="11"/>
  <c r="BL216" i="11"/>
  <c r="BM216" i="11"/>
  <c r="BN216" i="11"/>
  <c r="BO216" i="11"/>
  <c r="BP216" i="11"/>
  <c r="BU216" i="11"/>
  <c r="BV216" i="11"/>
  <c r="BW216" i="11"/>
  <c r="BX216" i="11"/>
  <c r="BY216" i="11"/>
  <c r="BZ216" i="11"/>
  <c r="CA216" i="11"/>
  <c r="CB216" i="11"/>
  <c r="CC216" i="11"/>
  <c r="CD216" i="11"/>
  <c r="CE216" i="11"/>
  <c r="CK216" i="11"/>
  <c r="BG217" i="11"/>
  <c r="BH217" i="11"/>
  <c r="BI217" i="11"/>
  <c r="BJ217" i="11"/>
  <c r="BK217" i="11"/>
  <c r="BL217" i="11"/>
  <c r="BM217" i="11"/>
  <c r="BN217" i="11"/>
  <c r="BO217" i="11"/>
  <c r="BP217" i="11"/>
  <c r="BU217" i="11"/>
  <c r="BV217" i="11"/>
  <c r="BW217" i="11"/>
  <c r="BX217" i="11"/>
  <c r="BY217" i="11"/>
  <c r="BZ217" i="11"/>
  <c r="CA217" i="11"/>
  <c r="CB217" i="11"/>
  <c r="CC217" i="11"/>
  <c r="CD217" i="11"/>
  <c r="CE217" i="11"/>
  <c r="CK217" i="11"/>
  <c r="BG218" i="11"/>
  <c r="BH218" i="11"/>
  <c r="BI218" i="11"/>
  <c r="BJ218" i="11"/>
  <c r="BK218" i="11"/>
  <c r="BL218" i="11"/>
  <c r="BM218" i="11"/>
  <c r="BN218" i="11"/>
  <c r="BO218" i="11"/>
  <c r="BP218" i="11"/>
  <c r="BU218" i="11"/>
  <c r="BV218" i="11"/>
  <c r="BW218" i="11"/>
  <c r="BX218" i="11"/>
  <c r="BY218" i="11"/>
  <c r="BZ218" i="11"/>
  <c r="CA218" i="11"/>
  <c r="CB218" i="11"/>
  <c r="CC218" i="11"/>
  <c r="CD218" i="11"/>
  <c r="CE218" i="11"/>
  <c r="CK218" i="11"/>
  <c r="BG219" i="11"/>
  <c r="BH219" i="11"/>
  <c r="BI219" i="11"/>
  <c r="BJ219" i="11"/>
  <c r="BK219" i="11"/>
  <c r="BL219" i="11"/>
  <c r="BM219" i="11"/>
  <c r="BN219" i="11"/>
  <c r="BO219" i="11"/>
  <c r="BP219" i="11"/>
  <c r="BU219" i="11"/>
  <c r="BV219" i="11"/>
  <c r="BW219" i="11"/>
  <c r="BX219" i="11"/>
  <c r="BY219" i="11"/>
  <c r="BZ219" i="11"/>
  <c r="CA219" i="11"/>
  <c r="CB219" i="11"/>
  <c r="CC219" i="11"/>
  <c r="CD219" i="11"/>
  <c r="CE219" i="11"/>
  <c r="CK219" i="11"/>
  <c r="BG220" i="11"/>
  <c r="BH220" i="11"/>
  <c r="BI220" i="11"/>
  <c r="BJ220" i="11"/>
  <c r="BK220" i="11"/>
  <c r="BL220" i="11"/>
  <c r="BM220" i="11"/>
  <c r="BN220" i="11"/>
  <c r="BO220" i="11"/>
  <c r="BP220" i="11"/>
  <c r="BU220" i="11"/>
  <c r="BV220" i="11"/>
  <c r="BW220" i="11"/>
  <c r="BX220" i="11"/>
  <c r="BY220" i="11"/>
  <c r="BZ220" i="11"/>
  <c r="CA220" i="11"/>
  <c r="CB220" i="11"/>
  <c r="CC220" i="11"/>
  <c r="CD220" i="11"/>
  <c r="CE220" i="11"/>
  <c r="CK220" i="11"/>
  <c r="BG221" i="11"/>
  <c r="BH221" i="11"/>
  <c r="BI221" i="11"/>
  <c r="BJ221" i="11"/>
  <c r="BK221" i="11"/>
  <c r="BL221" i="11"/>
  <c r="BM221" i="11"/>
  <c r="BN221" i="11"/>
  <c r="BO221" i="11"/>
  <c r="BP221" i="11"/>
  <c r="BU221" i="11"/>
  <c r="BV221" i="11"/>
  <c r="BW221" i="11"/>
  <c r="BX221" i="11"/>
  <c r="BY221" i="11"/>
  <c r="BZ221" i="11"/>
  <c r="CA221" i="11"/>
  <c r="CB221" i="11"/>
  <c r="CC221" i="11"/>
  <c r="CD221" i="11"/>
  <c r="CE221" i="11"/>
  <c r="CK221" i="11"/>
  <c r="BG222" i="11"/>
  <c r="BH222" i="11"/>
  <c r="BI222" i="11"/>
  <c r="BJ222" i="11"/>
  <c r="BK222" i="11"/>
  <c r="BL222" i="11"/>
  <c r="BM222" i="11"/>
  <c r="BN222" i="11"/>
  <c r="BO222" i="11"/>
  <c r="BP222" i="11"/>
  <c r="BU222" i="11"/>
  <c r="BV222" i="11"/>
  <c r="BW222" i="11"/>
  <c r="BX222" i="11"/>
  <c r="BY222" i="11"/>
  <c r="BZ222" i="11"/>
  <c r="CA222" i="11"/>
  <c r="CB222" i="11"/>
  <c r="CC222" i="11"/>
  <c r="CD222" i="11"/>
  <c r="CE222" i="11"/>
  <c r="CK222" i="11"/>
  <c r="BG223" i="11"/>
  <c r="BH223" i="11"/>
  <c r="BI223" i="11"/>
  <c r="BJ223" i="11"/>
  <c r="BK223" i="11"/>
  <c r="BL223" i="11"/>
  <c r="BM223" i="11"/>
  <c r="BN223" i="11"/>
  <c r="BO223" i="11"/>
  <c r="BP223" i="11"/>
  <c r="BU223" i="11"/>
  <c r="BV223" i="11"/>
  <c r="BW223" i="11"/>
  <c r="BX223" i="11"/>
  <c r="BY223" i="11"/>
  <c r="BZ223" i="11"/>
  <c r="CA223" i="11"/>
  <c r="CB223" i="11"/>
  <c r="CC223" i="11"/>
  <c r="CD223" i="11"/>
  <c r="CE223" i="11"/>
  <c r="CK223" i="11"/>
  <c r="BG224" i="11"/>
  <c r="BH224" i="11"/>
  <c r="BI224" i="11"/>
  <c r="BJ224" i="11"/>
  <c r="BK224" i="11"/>
  <c r="BL224" i="11"/>
  <c r="BM224" i="11"/>
  <c r="BN224" i="11"/>
  <c r="BO224" i="11"/>
  <c r="BP224" i="11"/>
  <c r="BU224" i="11"/>
  <c r="BV224" i="11"/>
  <c r="BW224" i="11"/>
  <c r="BX224" i="11"/>
  <c r="BY224" i="11"/>
  <c r="BZ224" i="11"/>
  <c r="CA224" i="11"/>
  <c r="CB224" i="11"/>
  <c r="CC224" i="11"/>
  <c r="CD224" i="11"/>
  <c r="CE224" i="11"/>
  <c r="CK224" i="11"/>
  <c r="BG225" i="11"/>
  <c r="BH225" i="11"/>
  <c r="BI225" i="11"/>
  <c r="BJ225" i="11"/>
  <c r="BK225" i="11"/>
  <c r="BL225" i="11"/>
  <c r="BM225" i="11"/>
  <c r="BN225" i="11"/>
  <c r="BO225" i="11"/>
  <c r="BP225" i="11"/>
  <c r="BU225" i="11"/>
  <c r="BV225" i="11"/>
  <c r="BW225" i="11"/>
  <c r="BX225" i="11"/>
  <c r="BY225" i="11"/>
  <c r="BZ225" i="11"/>
  <c r="CA225" i="11"/>
  <c r="CB225" i="11"/>
  <c r="CC225" i="11"/>
  <c r="CD225" i="11"/>
  <c r="CE225" i="11"/>
  <c r="CK225" i="11"/>
  <c r="BG226" i="11"/>
  <c r="BH226" i="11"/>
  <c r="BI226" i="11"/>
  <c r="BJ226" i="11"/>
  <c r="BK226" i="11"/>
  <c r="BL226" i="11"/>
  <c r="BM226" i="11"/>
  <c r="BN226" i="11"/>
  <c r="BO226" i="11"/>
  <c r="BP226" i="11"/>
  <c r="BU226" i="11"/>
  <c r="BV226" i="11"/>
  <c r="BW226" i="11"/>
  <c r="BX226" i="11"/>
  <c r="BY226" i="11"/>
  <c r="BZ226" i="11"/>
  <c r="CA226" i="11"/>
  <c r="CB226" i="11"/>
  <c r="CC226" i="11"/>
  <c r="CD226" i="11"/>
  <c r="CE226" i="11"/>
  <c r="CK226" i="11"/>
  <c r="BG227" i="11"/>
  <c r="BH227" i="11"/>
  <c r="BI227" i="11"/>
  <c r="BJ227" i="11"/>
  <c r="BK227" i="11"/>
  <c r="BL227" i="11"/>
  <c r="BM227" i="11"/>
  <c r="BN227" i="11"/>
  <c r="BO227" i="11"/>
  <c r="BP227" i="11"/>
  <c r="BU227" i="11"/>
  <c r="BV227" i="11"/>
  <c r="BW227" i="11"/>
  <c r="BX227" i="11"/>
  <c r="BY227" i="11"/>
  <c r="BZ227" i="11"/>
  <c r="CA227" i="11"/>
  <c r="CB227" i="11"/>
  <c r="CC227" i="11"/>
  <c r="CD227" i="11"/>
  <c r="CE227" i="11"/>
  <c r="CK227" i="11"/>
  <c r="BG228" i="11"/>
  <c r="BH228" i="11"/>
  <c r="BI228" i="11"/>
  <c r="BJ228" i="11"/>
  <c r="BK228" i="11"/>
  <c r="BL228" i="11"/>
  <c r="BM228" i="11"/>
  <c r="BN228" i="11"/>
  <c r="BO228" i="11"/>
  <c r="BP228" i="11"/>
  <c r="BU228" i="11"/>
  <c r="BV228" i="11"/>
  <c r="BW228" i="11"/>
  <c r="BX228" i="11"/>
  <c r="BY228" i="11"/>
  <c r="BZ228" i="11"/>
  <c r="CA228" i="11"/>
  <c r="CB228" i="11"/>
  <c r="CC228" i="11"/>
  <c r="CD228" i="11"/>
  <c r="CE228" i="11"/>
  <c r="CK228" i="11"/>
  <c r="BG229" i="11"/>
  <c r="BH229" i="11"/>
  <c r="BI229" i="11"/>
  <c r="BJ229" i="11"/>
  <c r="BK229" i="11"/>
  <c r="BL229" i="11"/>
  <c r="BM229" i="11"/>
  <c r="BN229" i="11"/>
  <c r="BO229" i="11"/>
  <c r="BP229" i="11"/>
  <c r="BU229" i="11"/>
  <c r="BV229" i="11"/>
  <c r="BW229" i="11"/>
  <c r="BX229" i="11"/>
  <c r="BY229" i="11"/>
  <c r="BZ229" i="11"/>
  <c r="CA229" i="11"/>
  <c r="CB229" i="11"/>
  <c r="CC229" i="11"/>
  <c r="CD229" i="11"/>
  <c r="CE229" i="11"/>
  <c r="CK229" i="11"/>
  <c r="BG230" i="11"/>
  <c r="BH230" i="11"/>
  <c r="BI230" i="11"/>
  <c r="BJ230" i="11"/>
  <c r="BK230" i="11"/>
  <c r="BL230" i="11"/>
  <c r="BM230" i="11"/>
  <c r="BN230" i="11"/>
  <c r="BO230" i="11"/>
  <c r="BP230" i="11"/>
  <c r="BU230" i="11"/>
  <c r="BV230" i="11"/>
  <c r="BW230" i="11"/>
  <c r="BX230" i="11"/>
  <c r="BY230" i="11"/>
  <c r="BZ230" i="11"/>
  <c r="CA230" i="11"/>
  <c r="CB230" i="11"/>
  <c r="CC230" i="11"/>
  <c r="CD230" i="11"/>
  <c r="CE230" i="11"/>
  <c r="CK230" i="11"/>
  <c r="BG231" i="11"/>
  <c r="BH231" i="11"/>
  <c r="BI231" i="11"/>
  <c r="BJ231" i="11"/>
  <c r="BK231" i="11"/>
  <c r="BL231" i="11"/>
  <c r="BM231" i="11"/>
  <c r="BN231" i="11"/>
  <c r="BO231" i="11"/>
  <c r="BP231" i="11"/>
  <c r="BU231" i="11"/>
  <c r="BV231" i="11"/>
  <c r="BW231" i="11"/>
  <c r="BX231" i="11"/>
  <c r="BY231" i="11"/>
  <c r="BZ231" i="11"/>
  <c r="CA231" i="11"/>
  <c r="CB231" i="11"/>
  <c r="CC231" i="11"/>
  <c r="CD231" i="11"/>
  <c r="CE231" i="11"/>
  <c r="CK231" i="11"/>
  <c r="BG232" i="11"/>
  <c r="BH232" i="11"/>
  <c r="BI232" i="11"/>
  <c r="BJ232" i="11"/>
  <c r="BK232" i="11"/>
  <c r="BL232" i="11"/>
  <c r="BM232" i="11"/>
  <c r="BN232" i="11"/>
  <c r="BO232" i="11"/>
  <c r="BP232" i="11"/>
  <c r="BU232" i="11"/>
  <c r="BV232" i="11"/>
  <c r="BW232" i="11"/>
  <c r="BX232" i="11"/>
  <c r="BY232" i="11"/>
  <c r="BZ232" i="11"/>
  <c r="CA232" i="11"/>
  <c r="CB232" i="11"/>
  <c r="CC232" i="11"/>
  <c r="CD232" i="11"/>
  <c r="CE232" i="11"/>
  <c r="CK232" i="11"/>
  <c r="BG233" i="11"/>
  <c r="BH233" i="11"/>
  <c r="BI233" i="11"/>
  <c r="BJ233" i="11"/>
  <c r="BK233" i="11"/>
  <c r="BL233" i="11"/>
  <c r="BM233" i="11"/>
  <c r="BN233" i="11"/>
  <c r="BO233" i="11"/>
  <c r="BP233" i="11"/>
  <c r="BU233" i="11"/>
  <c r="BV233" i="11"/>
  <c r="BW233" i="11"/>
  <c r="BX233" i="11"/>
  <c r="BY233" i="11"/>
  <c r="BZ233" i="11"/>
  <c r="CA233" i="11"/>
  <c r="CB233" i="11"/>
  <c r="CC233" i="11"/>
  <c r="CD233" i="11"/>
  <c r="CE233" i="11"/>
  <c r="CK233" i="11"/>
  <c r="BG234" i="11"/>
  <c r="BH234" i="11"/>
  <c r="BI234" i="11"/>
  <c r="BJ234" i="11"/>
  <c r="BK234" i="11"/>
  <c r="BL234" i="11"/>
  <c r="BM234" i="11"/>
  <c r="BN234" i="11"/>
  <c r="BO234" i="11"/>
  <c r="BP234" i="11"/>
  <c r="BU234" i="11"/>
  <c r="BV234" i="11"/>
  <c r="BW234" i="11"/>
  <c r="BX234" i="11"/>
  <c r="BY234" i="11"/>
  <c r="BZ234" i="11"/>
  <c r="CA234" i="11"/>
  <c r="CB234" i="11"/>
  <c r="CC234" i="11"/>
  <c r="CD234" i="11"/>
  <c r="CE234" i="11"/>
  <c r="CK234" i="11"/>
  <c r="BG235" i="11"/>
  <c r="BH235" i="11"/>
  <c r="BI235" i="11"/>
  <c r="BJ235" i="11"/>
  <c r="BK235" i="11"/>
  <c r="BL235" i="11"/>
  <c r="BM235" i="11"/>
  <c r="BN235" i="11"/>
  <c r="BO235" i="11"/>
  <c r="BP235" i="11"/>
  <c r="BU235" i="11"/>
  <c r="BV235" i="11"/>
  <c r="BW235" i="11"/>
  <c r="BX235" i="11"/>
  <c r="BY235" i="11"/>
  <c r="BZ235" i="11"/>
  <c r="CA235" i="11"/>
  <c r="CB235" i="11"/>
  <c r="CC235" i="11"/>
  <c r="CD235" i="11"/>
  <c r="CE235" i="11"/>
  <c r="CK235" i="11"/>
  <c r="BG236" i="11"/>
  <c r="BH236" i="11"/>
  <c r="BI236" i="11"/>
  <c r="BJ236" i="11"/>
  <c r="BK236" i="11"/>
  <c r="BL236" i="11"/>
  <c r="BM236" i="11"/>
  <c r="BN236" i="11"/>
  <c r="BO236" i="11"/>
  <c r="BP236" i="11"/>
  <c r="BU236" i="11"/>
  <c r="BV236" i="11"/>
  <c r="BW236" i="11"/>
  <c r="BX236" i="11"/>
  <c r="BY236" i="11"/>
  <c r="BZ236" i="11"/>
  <c r="CA236" i="11"/>
  <c r="CB236" i="11"/>
  <c r="CC236" i="11"/>
  <c r="CD236" i="11"/>
  <c r="CE236" i="11"/>
  <c r="CK236" i="11"/>
  <c r="BG237" i="11"/>
  <c r="BH237" i="11"/>
  <c r="BI237" i="11"/>
  <c r="BJ237" i="11"/>
  <c r="BK237" i="11"/>
  <c r="BL237" i="11"/>
  <c r="BM237" i="11"/>
  <c r="BN237" i="11"/>
  <c r="BO237" i="11"/>
  <c r="BP237" i="11"/>
  <c r="BU237" i="11"/>
  <c r="BV237" i="11"/>
  <c r="BW237" i="11"/>
  <c r="BX237" i="11"/>
  <c r="BY237" i="11"/>
  <c r="BZ237" i="11"/>
  <c r="CA237" i="11"/>
  <c r="CB237" i="11"/>
  <c r="CC237" i="11"/>
  <c r="CD237" i="11"/>
  <c r="CE237" i="11"/>
  <c r="CK237" i="11"/>
  <c r="BG238" i="11"/>
  <c r="BH238" i="11"/>
  <c r="BI238" i="11"/>
  <c r="BJ238" i="11"/>
  <c r="BK238" i="11"/>
  <c r="BL238" i="11"/>
  <c r="BM238" i="11"/>
  <c r="BN238" i="11"/>
  <c r="BO238" i="11"/>
  <c r="BP238" i="11"/>
  <c r="BU238" i="11"/>
  <c r="BV238" i="11"/>
  <c r="BW238" i="11"/>
  <c r="BX238" i="11"/>
  <c r="BY238" i="11"/>
  <c r="BZ238" i="11"/>
  <c r="CA238" i="11"/>
  <c r="CB238" i="11"/>
  <c r="CC238" i="11"/>
  <c r="CD238" i="11"/>
  <c r="CE238" i="11"/>
  <c r="CK238" i="11"/>
  <c r="BG239" i="11"/>
  <c r="BH239" i="11"/>
  <c r="BI239" i="11"/>
  <c r="BJ239" i="11"/>
  <c r="BK239" i="11"/>
  <c r="BL239" i="11"/>
  <c r="BM239" i="11"/>
  <c r="BN239" i="11"/>
  <c r="BO239" i="11"/>
  <c r="BP239" i="11"/>
  <c r="BU239" i="11"/>
  <c r="BV239" i="11"/>
  <c r="BW239" i="11"/>
  <c r="BX239" i="11"/>
  <c r="BY239" i="11"/>
  <c r="BZ239" i="11"/>
  <c r="CA239" i="11"/>
  <c r="CB239" i="11"/>
  <c r="CC239" i="11"/>
  <c r="CD239" i="11"/>
  <c r="CE239" i="11"/>
  <c r="CK239" i="11"/>
  <c r="BG240" i="11"/>
  <c r="BH240" i="11"/>
  <c r="BI240" i="11"/>
  <c r="BJ240" i="11"/>
  <c r="BK240" i="11"/>
  <c r="BL240" i="11"/>
  <c r="BM240" i="11"/>
  <c r="BN240" i="11"/>
  <c r="BO240" i="11"/>
  <c r="BP240" i="11"/>
  <c r="BU240" i="11"/>
  <c r="BV240" i="11"/>
  <c r="BW240" i="11"/>
  <c r="BX240" i="11"/>
  <c r="BY240" i="11"/>
  <c r="BZ240" i="11"/>
  <c r="CA240" i="11"/>
  <c r="CB240" i="11"/>
  <c r="CC240" i="11"/>
  <c r="CD240" i="11"/>
  <c r="CE240" i="11"/>
  <c r="CK240" i="11"/>
  <c r="BG241" i="11"/>
  <c r="BH241" i="11"/>
  <c r="BI241" i="11"/>
  <c r="BJ241" i="11"/>
  <c r="BK241" i="11"/>
  <c r="BL241" i="11"/>
  <c r="BM241" i="11"/>
  <c r="BN241" i="11"/>
  <c r="BO241" i="11"/>
  <c r="BP241" i="11"/>
  <c r="BU241" i="11"/>
  <c r="BV241" i="11"/>
  <c r="BW241" i="11"/>
  <c r="BX241" i="11"/>
  <c r="BY241" i="11"/>
  <c r="BZ241" i="11"/>
  <c r="CA241" i="11"/>
  <c r="CB241" i="11"/>
  <c r="CC241" i="11"/>
  <c r="CD241" i="11"/>
  <c r="CE241" i="11"/>
  <c r="CK241" i="11"/>
  <c r="BG242" i="11"/>
  <c r="BH242" i="11"/>
  <c r="BI242" i="11"/>
  <c r="BJ242" i="11"/>
  <c r="BK242" i="11"/>
  <c r="BL242" i="11"/>
  <c r="BM242" i="11"/>
  <c r="BN242" i="11"/>
  <c r="BO242" i="11"/>
  <c r="BP242" i="11"/>
  <c r="BU242" i="11"/>
  <c r="BV242" i="11"/>
  <c r="BW242" i="11"/>
  <c r="BX242" i="11"/>
  <c r="BY242" i="11"/>
  <c r="BZ242" i="11"/>
  <c r="CA242" i="11"/>
  <c r="CB242" i="11"/>
  <c r="CC242" i="11"/>
  <c r="CD242" i="11"/>
  <c r="CE242" i="11"/>
  <c r="CK242" i="11"/>
  <c r="BG243" i="11"/>
  <c r="BH243" i="11"/>
  <c r="BI243" i="11"/>
  <c r="BJ243" i="11"/>
  <c r="BK243" i="11"/>
  <c r="BL243" i="11"/>
  <c r="BM243" i="11"/>
  <c r="BN243" i="11"/>
  <c r="BO243" i="11"/>
  <c r="BP243" i="11"/>
  <c r="BU243" i="11"/>
  <c r="BV243" i="11"/>
  <c r="BW243" i="11"/>
  <c r="BX243" i="11"/>
  <c r="BY243" i="11"/>
  <c r="BZ243" i="11"/>
  <c r="CA243" i="11"/>
  <c r="CB243" i="11"/>
  <c r="CC243" i="11"/>
  <c r="CD243" i="11"/>
  <c r="CE243" i="11"/>
  <c r="CK243" i="11"/>
  <c r="BG244" i="11"/>
  <c r="BH244" i="11"/>
  <c r="BI244" i="11"/>
  <c r="BJ244" i="11"/>
  <c r="BK244" i="11"/>
  <c r="BL244" i="11"/>
  <c r="BM244" i="11"/>
  <c r="BN244" i="11"/>
  <c r="BO244" i="11"/>
  <c r="BP244" i="11"/>
  <c r="BU244" i="11"/>
  <c r="BV244" i="11"/>
  <c r="BW244" i="11"/>
  <c r="BX244" i="11"/>
  <c r="BY244" i="11"/>
  <c r="BZ244" i="11"/>
  <c r="CA244" i="11"/>
  <c r="CB244" i="11"/>
  <c r="CC244" i="11"/>
  <c r="CD244" i="11"/>
  <c r="CE244" i="11"/>
  <c r="CK244" i="11"/>
  <c r="BG245" i="11"/>
  <c r="BH245" i="11"/>
  <c r="BI245" i="11"/>
  <c r="BJ245" i="11"/>
  <c r="BK245" i="11"/>
  <c r="BL245" i="11"/>
  <c r="BM245" i="11"/>
  <c r="BN245" i="11"/>
  <c r="BO245" i="11"/>
  <c r="BP245" i="11"/>
  <c r="BU245" i="11"/>
  <c r="BV245" i="11"/>
  <c r="BW245" i="11"/>
  <c r="BX245" i="11"/>
  <c r="BY245" i="11"/>
  <c r="BZ245" i="11"/>
  <c r="CA245" i="11"/>
  <c r="CB245" i="11"/>
  <c r="CC245" i="11"/>
  <c r="CD245" i="11"/>
  <c r="CE245" i="11"/>
  <c r="CK245" i="11"/>
  <c r="BG246" i="11"/>
  <c r="BH246" i="11"/>
  <c r="BI246" i="11"/>
  <c r="BJ246" i="11"/>
  <c r="BK246" i="11"/>
  <c r="BL246" i="11"/>
  <c r="BM246" i="11"/>
  <c r="BN246" i="11"/>
  <c r="BO246" i="11"/>
  <c r="BP246" i="11"/>
  <c r="BU246" i="11"/>
  <c r="BV246" i="11"/>
  <c r="BW246" i="11"/>
  <c r="BX246" i="11"/>
  <c r="BY246" i="11"/>
  <c r="BZ246" i="11"/>
  <c r="CA246" i="11"/>
  <c r="CB246" i="11"/>
  <c r="CC246" i="11"/>
  <c r="CD246" i="11"/>
  <c r="CE246" i="11"/>
  <c r="CK246" i="11"/>
  <c r="BG247" i="11"/>
  <c r="BH247" i="11"/>
  <c r="BI247" i="11"/>
  <c r="BJ247" i="11"/>
  <c r="BK247" i="11"/>
  <c r="BL247" i="11"/>
  <c r="BM247" i="11"/>
  <c r="BN247" i="11"/>
  <c r="BO247" i="11"/>
  <c r="BP247" i="11"/>
  <c r="BU247" i="11"/>
  <c r="BV247" i="11"/>
  <c r="BW247" i="11"/>
  <c r="BX247" i="11"/>
  <c r="BY247" i="11"/>
  <c r="BZ247" i="11"/>
  <c r="CA247" i="11"/>
  <c r="CB247" i="11"/>
  <c r="CC247" i="11"/>
  <c r="CD247" i="11"/>
  <c r="CE247" i="11"/>
  <c r="CK247" i="11"/>
  <c r="BG248" i="11"/>
  <c r="BH248" i="11"/>
  <c r="BI248" i="11"/>
  <c r="BJ248" i="11"/>
  <c r="BK248" i="11"/>
  <c r="BL248" i="11"/>
  <c r="BM248" i="11"/>
  <c r="BN248" i="11"/>
  <c r="BO248" i="11"/>
  <c r="BP248" i="11"/>
  <c r="BU248" i="11"/>
  <c r="BV248" i="11"/>
  <c r="BW248" i="11"/>
  <c r="BX248" i="11"/>
  <c r="BY248" i="11"/>
  <c r="BZ248" i="11"/>
  <c r="CA248" i="11"/>
  <c r="CB248" i="11"/>
  <c r="CC248" i="11"/>
  <c r="CD248" i="11"/>
  <c r="CE248" i="11"/>
  <c r="CK248" i="11"/>
  <c r="BG249" i="11"/>
  <c r="BH249" i="11"/>
  <c r="BI249" i="11"/>
  <c r="BJ249" i="11"/>
  <c r="BK249" i="11"/>
  <c r="BL249" i="11"/>
  <c r="BM249" i="11"/>
  <c r="BN249" i="11"/>
  <c r="BO249" i="11"/>
  <c r="BP249" i="11"/>
  <c r="BU249" i="11"/>
  <c r="BV249" i="11"/>
  <c r="BW249" i="11"/>
  <c r="BX249" i="11"/>
  <c r="BY249" i="11"/>
  <c r="BZ249" i="11"/>
  <c r="CA249" i="11"/>
  <c r="CB249" i="11"/>
  <c r="CC249" i="11"/>
  <c r="CD249" i="11"/>
  <c r="CE249" i="11"/>
  <c r="CK249" i="11"/>
  <c r="BG250" i="11"/>
  <c r="BH250" i="11"/>
  <c r="BI250" i="11"/>
  <c r="BJ250" i="11"/>
  <c r="BK250" i="11"/>
  <c r="BL250" i="11"/>
  <c r="BM250" i="11"/>
  <c r="BN250" i="11"/>
  <c r="BO250" i="11"/>
  <c r="BP250" i="11"/>
  <c r="BU250" i="11"/>
  <c r="BV250" i="11"/>
  <c r="BW250" i="11"/>
  <c r="BX250" i="11"/>
  <c r="BY250" i="11"/>
  <c r="BZ250" i="11"/>
  <c r="CA250" i="11"/>
  <c r="CB250" i="11"/>
  <c r="CC250" i="11"/>
  <c r="CD250" i="11"/>
  <c r="CE250" i="11"/>
  <c r="CK250" i="11"/>
  <c r="BG251" i="11"/>
  <c r="BH251" i="11"/>
  <c r="BI251" i="11"/>
  <c r="BJ251" i="11"/>
  <c r="BK251" i="11"/>
  <c r="BL251" i="11"/>
  <c r="BM251" i="11"/>
  <c r="BN251" i="11"/>
  <c r="BO251" i="11"/>
  <c r="BP251" i="11"/>
  <c r="BU251" i="11"/>
  <c r="BV251" i="11"/>
  <c r="BW251" i="11"/>
  <c r="BX251" i="11"/>
  <c r="BY251" i="11"/>
  <c r="BZ251" i="11"/>
  <c r="CA251" i="11"/>
  <c r="CB251" i="11"/>
  <c r="CC251" i="11"/>
  <c r="CD251" i="11"/>
  <c r="CE251" i="11"/>
  <c r="CK251" i="11"/>
  <c r="BG252" i="11"/>
  <c r="BH252" i="11"/>
  <c r="BI252" i="11"/>
  <c r="BJ252" i="11"/>
  <c r="BK252" i="11"/>
  <c r="BL252" i="11"/>
  <c r="BM252" i="11"/>
  <c r="BN252" i="11"/>
  <c r="BO252" i="11"/>
  <c r="BP252" i="11"/>
  <c r="BU252" i="11"/>
  <c r="BV252" i="11"/>
  <c r="BW252" i="11"/>
  <c r="BX252" i="11"/>
  <c r="BY252" i="11"/>
  <c r="BZ252" i="11"/>
  <c r="CA252" i="11"/>
  <c r="CB252" i="11"/>
  <c r="CC252" i="11"/>
  <c r="CD252" i="11"/>
  <c r="CE252" i="11"/>
  <c r="CK252" i="11"/>
  <c r="BG253" i="11"/>
  <c r="BH253" i="11"/>
  <c r="BI253" i="11"/>
  <c r="BJ253" i="11"/>
  <c r="BK253" i="11"/>
  <c r="BL253" i="11"/>
  <c r="BM253" i="11"/>
  <c r="BN253" i="11"/>
  <c r="BO253" i="11"/>
  <c r="BP253" i="11"/>
  <c r="BU253" i="11"/>
  <c r="BV253" i="11"/>
  <c r="BW253" i="11"/>
  <c r="BX253" i="11"/>
  <c r="BY253" i="11"/>
  <c r="BZ253" i="11"/>
  <c r="CA253" i="11"/>
  <c r="CB253" i="11"/>
  <c r="CC253" i="11"/>
  <c r="CD253" i="11"/>
  <c r="CE253" i="11"/>
  <c r="CK253" i="11"/>
  <c r="BG254" i="11"/>
  <c r="BH254" i="11"/>
  <c r="BI254" i="11"/>
  <c r="BJ254" i="11"/>
  <c r="BK254" i="11"/>
  <c r="BL254" i="11"/>
  <c r="BM254" i="11"/>
  <c r="BN254" i="11"/>
  <c r="BO254" i="11"/>
  <c r="BP254" i="11"/>
  <c r="BU254" i="11"/>
  <c r="BV254" i="11"/>
  <c r="BW254" i="11"/>
  <c r="BX254" i="11"/>
  <c r="BY254" i="11"/>
  <c r="BZ254" i="11"/>
  <c r="CA254" i="11"/>
  <c r="CB254" i="11"/>
  <c r="CC254" i="11"/>
  <c r="CD254" i="11"/>
  <c r="CE254" i="11"/>
  <c r="CK254" i="11"/>
  <c r="BG255" i="11"/>
  <c r="BH255" i="11"/>
  <c r="BI255" i="11"/>
  <c r="BJ255" i="11"/>
  <c r="BK255" i="11"/>
  <c r="BL255" i="11"/>
  <c r="BM255" i="11"/>
  <c r="BN255" i="11"/>
  <c r="BO255" i="11"/>
  <c r="BP255" i="11"/>
  <c r="BU255" i="11"/>
  <c r="BV255" i="11"/>
  <c r="BW255" i="11"/>
  <c r="BX255" i="11"/>
  <c r="BY255" i="11"/>
  <c r="BZ255" i="11"/>
  <c r="CA255" i="11"/>
  <c r="CB255" i="11"/>
  <c r="CC255" i="11"/>
  <c r="CD255" i="11"/>
  <c r="CE255" i="11"/>
  <c r="CK255" i="11"/>
  <c r="BG256" i="11"/>
  <c r="BH256" i="11"/>
  <c r="BI256" i="11"/>
  <c r="BJ256" i="11"/>
  <c r="BK256" i="11"/>
  <c r="BL256" i="11"/>
  <c r="BM256" i="11"/>
  <c r="BN256" i="11"/>
  <c r="BO256" i="11"/>
  <c r="BP256" i="11"/>
  <c r="BU256" i="11"/>
  <c r="BV256" i="11"/>
  <c r="BW256" i="11"/>
  <c r="BX256" i="11"/>
  <c r="BY256" i="11"/>
  <c r="BZ256" i="11"/>
  <c r="CA256" i="11"/>
  <c r="CB256" i="11"/>
  <c r="CC256" i="11"/>
  <c r="CD256" i="11"/>
  <c r="CE256" i="11"/>
  <c r="CK256" i="11"/>
  <c r="BG257" i="11"/>
  <c r="BH257" i="11"/>
  <c r="BI257" i="11"/>
  <c r="BJ257" i="11"/>
  <c r="BK257" i="11"/>
  <c r="BL257" i="11"/>
  <c r="BM257" i="11"/>
  <c r="BN257" i="11"/>
  <c r="BO257" i="11"/>
  <c r="BP257" i="11"/>
  <c r="BU257" i="11"/>
  <c r="BV257" i="11"/>
  <c r="BW257" i="11"/>
  <c r="BX257" i="11"/>
  <c r="BY257" i="11"/>
  <c r="BZ257" i="11"/>
  <c r="CA257" i="11"/>
  <c r="CB257" i="11"/>
  <c r="CC257" i="11"/>
  <c r="CD257" i="11"/>
  <c r="CE257" i="11"/>
  <c r="CK257" i="11"/>
  <c r="BG258" i="11"/>
  <c r="BH258" i="11"/>
  <c r="BI258" i="11"/>
  <c r="BJ258" i="11"/>
  <c r="BK258" i="11"/>
  <c r="BL258" i="11"/>
  <c r="BM258" i="11"/>
  <c r="BN258" i="11"/>
  <c r="BO258" i="11"/>
  <c r="BP258" i="11"/>
  <c r="BU258" i="11"/>
  <c r="BV258" i="11"/>
  <c r="BW258" i="11"/>
  <c r="BX258" i="11"/>
  <c r="BY258" i="11"/>
  <c r="BZ258" i="11"/>
  <c r="CA258" i="11"/>
  <c r="CB258" i="11"/>
  <c r="CC258" i="11"/>
  <c r="CD258" i="11"/>
  <c r="CE258" i="11"/>
  <c r="CK258" i="11"/>
  <c r="BG259" i="11"/>
  <c r="BH259" i="11"/>
  <c r="BI259" i="11"/>
  <c r="BJ259" i="11"/>
  <c r="BK259" i="11"/>
  <c r="BL259" i="11"/>
  <c r="BM259" i="11"/>
  <c r="BN259" i="11"/>
  <c r="BO259" i="11"/>
  <c r="BP259" i="11"/>
  <c r="BU259" i="11"/>
  <c r="BV259" i="11"/>
  <c r="BW259" i="11"/>
  <c r="BX259" i="11"/>
  <c r="BY259" i="11"/>
  <c r="BZ259" i="11"/>
  <c r="CA259" i="11"/>
  <c r="CB259" i="11"/>
  <c r="CC259" i="11"/>
  <c r="CD259" i="11"/>
  <c r="CE259" i="11"/>
  <c r="CK259" i="11"/>
  <c r="BG260" i="11"/>
  <c r="BH260" i="11"/>
  <c r="BI260" i="11"/>
  <c r="BJ260" i="11"/>
  <c r="BK260" i="11"/>
  <c r="BL260" i="11"/>
  <c r="BM260" i="11"/>
  <c r="BN260" i="11"/>
  <c r="BO260" i="11"/>
  <c r="BP260" i="11"/>
  <c r="BU260" i="11"/>
  <c r="BV260" i="11"/>
  <c r="BW260" i="11"/>
  <c r="BX260" i="11"/>
  <c r="BY260" i="11"/>
  <c r="BZ260" i="11"/>
  <c r="CA260" i="11"/>
  <c r="CB260" i="11"/>
  <c r="CC260" i="11"/>
  <c r="CD260" i="11"/>
  <c r="CE260" i="11"/>
  <c r="CK260" i="11"/>
  <c r="BG261" i="11"/>
  <c r="BH261" i="11"/>
  <c r="BI261" i="11"/>
  <c r="BJ261" i="11"/>
  <c r="BK261" i="11"/>
  <c r="BL261" i="11"/>
  <c r="BM261" i="11"/>
  <c r="BN261" i="11"/>
  <c r="BO261" i="11"/>
  <c r="BP261" i="11"/>
  <c r="BU261" i="11"/>
  <c r="BV261" i="11"/>
  <c r="BW261" i="11"/>
  <c r="BX261" i="11"/>
  <c r="BY261" i="11"/>
  <c r="BZ261" i="11"/>
  <c r="CA261" i="11"/>
  <c r="CB261" i="11"/>
  <c r="CC261" i="11"/>
  <c r="CD261" i="11"/>
  <c r="CE261" i="11"/>
  <c r="CK261" i="11"/>
  <c r="BG262" i="11"/>
  <c r="BH262" i="11"/>
  <c r="BI262" i="11"/>
  <c r="BJ262" i="11"/>
  <c r="BK262" i="11"/>
  <c r="BL262" i="11"/>
  <c r="BM262" i="11"/>
  <c r="BN262" i="11"/>
  <c r="BO262" i="11"/>
  <c r="BP262" i="11"/>
  <c r="BU262" i="11"/>
  <c r="BV262" i="11"/>
  <c r="BW262" i="11"/>
  <c r="BX262" i="11"/>
  <c r="BY262" i="11"/>
  <c r="BZ262" i="11"/>
  <c r="CA262" i="11"/>
  <c r="CB262" i="11"/>
  <c r="CC262" i="11"/>
  <c r="CD262" i="11"/>
  <c r="CE262" i="11"/>
  <c r="CK262" i="11"/>
  <c r="BG263" i="11"/>
  <c r="BH263" i="11"/>
  <c r="BI263" i="11"/>
  <c r="BJ263" i="11"/>
  <c r="BK263" i="11"/>
  <c r="BL263" i="11"/>
  <c r="BM263" i="11"/>
  <c r="BN263" i="11"/>
  <c r="BO263" i="11"/>
  <c r="BP263" i="11"/>
  <c r="BU263" i="11"/>
  <c r="BV263" i="11"/>
  <c r="BW263" i="11"/>
  <c r="BX263" i="11"/>
  <c r="BY263" i="11"/>
  <c r="BZ263" i="11"/>
  <c r="CA263" i="11"/>
  <c r="CB263" i="11"/>
  <c r="CC263" i="11"/>
  <c r="CD263" i="11"/>
  <c r="CE263" i="11"/>
  <c r="CK263" i="11"/>
  <c r="BG264" i="11"/>
  <c r="BH264" i="11"/>
  <c r="BI264" i="11"/>
  <c r="BJ264" i="11"/>
  <c r="BK264" i="11"/>
  <c r="BL264" i="11"/>
  <c r="BM264" i="11"/>
  <c r="BN264" i="11"/>
  <c r="BO264" i="11"/>
  <c r="BP264" i="11"/>
  <c r="BU264" i="11"/>
  <c r="BV264" i="11"/>
  <c r="BW264" i="11"/>
  <c r="BX264" i="11"/>
  <c r="BY264" i="11"/>
  <c r="BZ264" i="11"/>
  <c r="CA264" i="11"/>
  <c r="CB264" i="11"/>
  <c r="CC264" i="11"/>
  <c r="CD264" i="11"/>
  <c r="CE264" i="11"/>
  <c r="CK264" i="11"/>
  <c r="BG265" i="11"/>
  <c r="BH265" i="11"/>
  <c r="BI265" i="11"/>
  <c r="BJ265" i="11"/>
  <c r="BK265" i="11"/>
  <c r="BL265" i="11"/>
  <c r="BM265" i="11"/>
  <c r="BN265" i="11"/>
  <c r="BO265" i="11"/>
  <c r="BP265" i="11"/>
  <c r="BU265" i="11"/>
  <c r="BV265" i="11"/>
  <c r="BW265" i="11"/>
  <c r="BX265" i="11"/>
  <c r="BY265" i="11"/>
  <c r="BZ265" i="11"/>
  <c r="CA265" i="11"/>
  <c r="CB265" i="11"/>
  <c r="CC265" i="11"/>
  <c r="CD265" i="11"/>
  <c r="CE265" i="11"/>
  <c r="CK265" i="11"/>
  <c r="BG266" i="11"/>
  <c r="BH266" i="11"/>
  <c r="BI266" i="11"/>
  <c r="BJ266" i="11"/>
  <c r="BK266" i="11"/>
  <c r="BL266" i="11"/>
  <c r="BM266" i="11"/>
  <c r="BN266" i="11"/>
  <c r="BO266" i="11"/>
  <c r="BP266" i="11"/>
  <c r="BU266" i="11"/>
  <c r="BV266" i="11"/>
  <c r="BW266" i="11"/>
  <c r="BX266" i="11"/>
  <c r="BY266" i="11"/>
  <c r="BZ266" i="11"/>
  <c r="CA266" i="11"/>
  <c r="CB266" i="11"/>
  <c r="CC266" i="11"/>
  <c r="CD266" i="11"/>
  <c r="CE266" i="11"/>
  <c r="CK266" i="11"/>
  <c r="BG267" i="11"/>
  <c r="BH267" i="11"/>
  <c r="BI267" i="11"/>
  <c r="BJ267" i="11"/>
  <c r="BK267" i="11"/>
  <c r="BL267" i="11"/>
  <c r="BM267" i="11"/>
  <c r="BN267" i="11"/>
  <c r="BO267" i="11"/>
  <c r="BP267" i="11"/>
  <c r="BU267" i="11"/>
  <c r="BV267" i="11"/>
  <c r="BW267" i="11"/>
  <c r="BX267" i="11"/>
  <c r="BY267" i="11"/>
  <c r="BZ267" i="11"/>
  <c r="CA267" i="11"/>
  <c r="CB267" i="11"/>
  <c r="CC267" i="11"/>
  <c r="CD267" i="11"/>
  <c r="CE267" i="11"/>
  <c r="CK267" i="11"/>
  <c r="BG268" i="11"/>
  <c r="BH268" i="11"/>
  <c r="BI268" i="11"/>
  <c r="BJ268" i="11"/>
  <c r="BK268" i="11"/>
  <c r="BL268" i="11"/>
  <c r="BM268" i="11"/>
  <c r="BN268" i="11"/>
  <c r="BO268" i="11"/>
  <c r="BP268" i="11"/>
  <c r="BU268" i="11"/>
  <c r="BV268" i="11"/>
  <c r="BW268" i="11"/>
  <c r="BX268" i="11"/>
  <c r="BY268" i="11"/>
  <c r="BZ268" i="11"/>
  <c r="CA268" i="11"/>
  <c r="CB268" i="11"/>
  <c r="CC268" i="11"/>
  <c r="CD268" i="11"/>
  <c r="CE268" i="11"/>
  <c r="CK268" i="11"/>
  <c r="BG269" i="11"/>
  <c r="BH269" i="11"/>
  <c r="BI269" i="11"/>
  <c r="BJ269" i="11"/>
  <c r="BK269" i="11"/>
  <c r="BL269" i="11"/>
  <c r="BM269" i="11"/>
  <c r="BN269" i="11"/>
  <c r="BO269" i="11"/>
  <c r="BP269" i="11"/>
  <c r="BU269" i="11"/>
  <c r="BV269" i="11"/>
  <c r="BW269" i="11"/>
  <c r="BX269" i="11"/>
  <c r="BY269" i="11"/>
  <c r="BZ269" i="11"/>
  <c r="CA269" i="11"/>
  <c r="CB269" i="11"/>
  <c r="CC269" i="11"/>
  <c r="CD269" i="11"/>
  <c r="CE269" i="11"/>
  <c r="CK269" i="11"/>
  <c r="BG270" i="11"/>
  <c r="BH270" i="11"/>
  <c r="BI270" i="11"/>
  <c r="BJ270" i="11"/>
  <c r="BK270" i="11"/>
  <c r="BL270" i="11"/>
  <c r="BM270" i="11"/>
  <c r="BN270" i="11"/>
  <c r="BO270" i="11"/>
  <c r="BP270" i="11"/>
  <c r="BU270" i="11"/>
  <c r="BV270" i="11"/>
  <c r="BW270" i="11"/>
  <c r="BX270" i="11"/>
  <c r="BY270" i="11"/>
  <c r="BZ270" i="11"/>
  <c r="CA270" i="11"/>
  <c r="CB270" i="11"/>
  <c r="CC270" i="11"/>
  <c r="CD270" i="11"/>
  <c r="CE270" i="11"/>
  <c r="CK270" i="11"/>
  <c r="BG271" i="11"/>
  <c r="BH271" i="11"/>
  <c r="BI271" i="11"/>
  <c r="BJ271" i="11"/>
  <c r="BK271" i="11"/>
  <c r="BL271" i="11"/>
  <c r="BM271" i="11"/>
  <c r="BN271" i="11"/>
  <c r="BO271" i="11"/>
  <c r="BP271" i="11"/>
  <c r="BU271" i="11"/>
  <c r="BV271" i="11"/>
  <c r="BW271" i="11"/>
  <c r="BX271" i="11"/>
  <c r="BY271" i="11"/>
  <c r="BZ271" i="11"/>
  <c r="CA271" i="11"/>
  <c r="CB271" i="11"/>
  <c r="CC271" i="11"/>
  <c r="CD271" i="11"/>
  <c r="CE271" i="11"/>
  <c r="CK271" i="11"/>
  <c r="BG272" i="11"/>
  <c r="BH272" i="11"/>
  <c r="BI272" i="11"/>
  <c r="BJ272" i="11"/>
  <c r="BK272" i="11"/>
  <c r="BL272" i="11"/>
  <c r="BM272" i="11"/>
  <c r="BN272" i="11"/>
  <c r="BO272" i="11"/>
  <c r="BP272" i="11"/>
  <c r="BU272" i="11"/>
  <c r="BV272" i="11"/>
  <c r="BW272" i="11"/>
  <c r="BX272" i="11"/>
  <c r="BY272" i="11"/>
  <c r="BZ272" i="11"/>
  <c r="CA272" i="11"/>
  <c r="CB272" i="11"/>
  <c r="CC272" i="11"/>
  <c r="CD272" i="11"/>
  <c r="CE272" i="11"/>
  <c r="CK272" i="11"/>
  <c r="BG273" i="11"/>
  <c r="BH273" i="11"/>
  <c r="BI273" i="11"/>
  <c r="BJ273" i="11"/>
  <c r="BK273" i="11"/>
  <c r="BL273" i="11"/>
  <c r="BM273" i="11"/>
  <c r="BN273" i="11"/>
  <c r="BO273" i="11"/>
  <c r="BP273" i="11"/>
  <c r="BU273" i="11"/>
  <c r="BV273" i="11"/>
  <c r="BW273" i="11"/>
  <c r="BX273" i="11"/>
  <c r="BY273" i="11"/>
  <c r="BZ273" i="11"/>
  <c r="CA273" i="11"/>
  <c r="CB273" i="11"/>
  <c r="CC273" i="11"/>
  <c r="CD273" i="11"/>
  <c r="CE273" i="11"/>
  <c r="CK273" i="11"/>
  <c r="BG274" i="11"/>
  <c r="BH274" i="11"/>
  <c r="BI274" i="11"/>
  <c r="BJ274" i="11"/>
  <c r="BK274" i="11"/>
  <c r="BL274" i="11"/>
  <c r="BM274" i="11"/>
  <c r="BN274" i="11"/>
  <c r="BO274" i="11"/>
  <c r="BP274" i="11"/>
  <c r="BU274" i="11"/>
  <c r="BV274" i="11"/>
  <c r="BW274" i="11"/>
  <c r="BX274" i="11"/>
  <c r="BY274" i="11"/>
  <c r="BZ274" i="11"/>
  <c r="CA274" i="11"/>
  <c r="CB274" i="11"/>
  <c r="CC274" i="11"/>
  <c r="CD274" i="11"/>
  <c r="CE274" i="11"/>
  <c r="CK274" i="11"/>
  <c r="BG275" i="11"/>
  <c r="BH275" i="11"/>
  <c r="BI275" i="11"/>
  <c r="BJ275" i="11"/>
  <c r="BK275" i="11"/>
  <c r="BL275" i="11"/>
  <c r="BM275" i="11"/>
  <c r="BN275" i="11"/>
  <c r="BO275" i="11"/>
  <c r="BP275" i="11"/>
  <c r="BU275" i="11"/>
  <c r="BV275" i="11"/>
  <c r="BW275" i="11"/>
  <c r="BX275" i="11"/>
  <c r="BY275" i="11"/>
  <c r="BZ275" i="11"/>
  <c r="CA275" i="11"/>
  <c r="CB275" i="11"/>
  <c r="CC275" i="11"/>
  <c r="CD275" i="11"/>
  <c r="CE275" i="11"/>
  <c r="CK275" i="11"/>
  <c r="BG276" i="11"/>
  <c r="BH276" i="11"/>
  <c r="BI276" i="11"/>
  <c r="BJ276" i="11"/>
  <c r="BK276" i="11"/>
  <c r="BL276" i="11"/>
  <c r="BM276" i="11"/>
  <c r="BN276" i="11"/>
  <c r="BO276" i="11"/>
  <c r="BP276" i="11"/>
  <c r="BU276" i="11"/>
  <c r="BV276" i="11"/>
  <c r="BW276" i="11"/>
  <c r="BX276" i="11"/>
  <c r="BY276" i="11"/>
  <c r="BZ276" i="11"/>
  <c r="CA276" i="11"/>
  <c r="CB276" i="11"/>
  <c r="CC276" i="11"/>
  <c r="CD276" i="11"/>
  <c r="CE276" i="11"/>
  <c r="CK276" i="11"/>
  <c r="BG277" i="11"/>
  <c r="BH277" i="11"/>
  <c r="BI277" i="11"/>
  <c r="BJ277" i="11"/>
  <c r="BK277" i="11"/>
  <c r="BL277" i="11"/>
  <c r="BM277" i="11"/>
  <c r="BN277" i="11"/>
  <c r="BO277" i="11"/>
  <c r="BP277" i="11"/>
  <c r="BU277" i="11"/>
  <c r="BV277" i="11"/>
  <c r="BW277" i="11"/>
  <c r="BX277" i="11"/>
  <c r="BY277" i="11"/>
  <c r="BZ277" i="11"/>
  <c r="CA277" i="11"/>
  <c r="CB277" i="11"/>
  <c r="CC277" i="11"/>
  <c r="CD277" i="11"/>
  <c r="CE277" i="11"/>
  <c r="CK277" i="11"/>
  <c r="BG278" i="11"/>
  <c r="BH278" i="11"/>
  <c r="BI278" i="11"/>
  <c r="BJ278" i="11"/>
  <c r="BK278" i="11"/>
  <c r="BL278" i="11"/>
  <c r="BM278" i="11"/>
  <c r="BN278" i="11"/>
  <c r="BO278" i="11"/>
  <c r="BP278" i="11"/>
  <c r="BU278" i="11"/>
  <c r="BV278" i="11"/>
  <c r="BW278" i="11"/>
  <c r="BX278" i="11"/>
  <c r="BY278" i="11"/>
  <c r="BZ278" i="11"/>
  <c r="CA278" i="11"/>
  <c r="CB278" i="11"/>
  <c r="CC278" i="11"/>
  <c r="CD278" i="11"/>
  <c r="CE278" i="11"/>
  <c r="CK278" i="11"/>
  <c r="BG279" i="11"/>
  <c r="BH279" i="11"/>
  <c r="BI279" i="11"/>
  <c r="BJ279" i="11"/>
  <c r="BK279" i="11"/>
  <c r="BL279" i="11"/>
  <c r="BM279" i="11"/>
  <c r="BN279" i="11"/>
  <c r="BO279" i="11"/>
  <c r="BP279" i="11"/>
  <c r="BU279" i="11"/>
  <c r="BV279" i="11"/>
  <c r="BW279" i="11"/>
  <c r="BX279" i="11"/>
  <c r="BY279" i="11"/>
  <c r="BZ279" i="11"/>
  <c r="CA279" i="11"/>
  <c r="CB279" i="11"/>
  <c r="CC279" i="11"/>
  <c r="CD279" i="11"/>
  <c r="CE279" i="11"/>
  <c r="CK279" i="11"/>
  <c r="BG280" i="11"/>
  <c r="BH280" i="11"/>
  <c r="BI280" i="11"/>
  <c r="BJ280" i="11"/>
  <c r="BK280" i="11"/>
  <c r="BL280" i="11"/>
  <c r="BM280" i="11"/>
  <c r="BN280" i="11"/>
  <c r="BO280" i="11"/>
  <c r="BP280" i="11"/>
  <c r="BU280" i="11"/>
  <c r="BV280" i="11"/>
  <c r="BW280" i="11"/>
  <c r="BX280" i="11"/>
  <c r="BY280" i="11"/>
  <c r="BZ280" i="11"/>
  <c r="CA280" i="11"/>
  <c r="CB280" i="11"/>
  <c r="CC280" i="11"/>
  <c r="CD280" i="11"/>
  <c r="CE280" i="11"/>
  <c r="CK280" i="11"/>
  <c r="BG281" i="11"/>
  <c r="BH281" i="11"/>
  <c r="BI281" i="11"/>
  <c r="BJ281" i="11"/>
  <c r="BK281" i="11"/>
  <c r="BL281" i="11"/>
  <c r="BM281" i="11"/>
  <c r="BN281" i="11"/>
  <c r="BO281" i="11"/>
  <c r="BP281" i="11"/>
  <c r="BU281" i="11"/>
  <c r="BV281" i="11"/>
  <c r="BW281" i="11"/>
  <c r="BX281" i="11"/>
  <c r="BY281" i="11"/>
  <c r="BZ281" i="11"/>
  <c r="CA281" i="11"/>
  <c r="CB281" i="11"/>
  <c r="CC281" i="11"/>
  <c r="CD281" i="11"/>
  <c r="CE281" i="11"/>
  <c r="CK281" i="11"/>
  <c r="BG282" i="11"/>
  <c r="BH282" i="11"/>
  <c r="BI282" i="11"/>
  <c r="BJ282" i="11"/>
  <c r="BK282" i="11"/>
  <c r="BL282" i="11"/>
  <c r="BM282" i="11"/>
  <c r="BN282" i="11"/>
  <c r="BO282" i="11"/>
  <c r="BP282" i="11"/>
  <c r="BU282" i="11"/>
  <c r="BV282" i="11"/>
  <c r="BW282" i="11"/>
  <c r="BX282" i="11"/>
  <c r="BY282" i="11"/>
  <c r="BZ282" i="11"/>
  <c r="CA282" i="11"/>
  <c r="CB282" i="11"/>
  <c r="CC282" i="11"/>
  <c r="CD282" i="11"/>
  <c r="CE282" i="11"/>
  <c r="CK282" i="11"/>
  <c r="BG283" i="11"/>
  <c r="BH283" i="11"/>
  <c r="BI283" i="11"/>
  <c r="BJ283" i="11"/>
  <c r="BK283" i="11"/>
  <c r="BL283" i="11"/>
  <c r="BM283" i="11"/>
  <c r="BN283" i="11"/>
  <c r="BO283" i="11"/>
  <c r="BP283" i="11"/>
  <c r="BU283" i="11"/>
  <c r="BV283" i="11"/>
  <c r="BW283" i="11"/>
  <c r="BX283" i="11"/>
  <c r="BY283" i="11"/>
  <c r="BZ283" i="11"/>
  <c r="CA283" i="11"/>
  <c r="CB283" i="11"/>
  <c r="CC283" i="11"/>
  <c r="CD283" i="11"/>
  <c r="CE283" i="11"/>
  <c r="CK283" i="11"/>
  <c r="BG284" i="11"/>
  <c r="BH284" i="11"/>
  <c r="BI284" i="11"/>
  <c r="BJ284" i="11"/>
  <c r="BK284" i="11"/>
  <c r="BL284" i="11"/>
  <c r="BM284" i="11"/>
  <c r="BN284" i="11"/>
  <c r="BO284" i="11"/>
  <c r="BP284" i="11"/>
  <c r="BU284" i="11"/>
  <c r="BV284" i="11"/>
  <c r="BW284" i="11"/>
  <c r="BX284" i="11"/>
  <c r="BY284" i="11"/>
  <c r="BZ284" i="11"/>
  <c r="CA284" i="11"/>
  <c r="CB284" i="11"/>
  <c r="CC284" i="11"/>
  <c r="CD284" i="11"/>
  <c r="CE284" i="11"/>
  <c r="CK284" i="11"/>
  <c r="BG285" i="11"/>
  <c r="BH285" i="11"/>
  <c r="BI285" i="11"/>
  <c r="BJ285" i="11"/>
  <c r="BK285" i="11"/>
  <c r="BL285" i="11"/>
  <c r="BM285" i="11"/>
  <c r="BN285" i="11"/>
  <c r="BO285" i="11"/>
  <c r="BP285" i="11"/>
  <c r="BU285" i="11"/>
  <c r="BV285" i="11"/>
  <c r="BW285" i="11"/>
  <c r="BX285" i="11"/>
  <c r="BY285" i="11"/>
  <c r="BZ285" i="11"/>
  <c r="CA285" i="11"/>
  <c r="CB285" i="11"/>
  <c r="CC285" i="11"/>
  <c r="CD285" i="11"/>
  <c r="CE285" i="11"/>
  <c r="CK285" i="11"/>
  <c r="BG286" i="11"/>
  <c r="BH286" i="11"/>
  <c r="BI286" i="11"/>
  <c r="BJ286" i="11"/>
  <c r="BK286" i="11"/>
  <c r="BL286" i="11"/>
  <c r="BM286" i="11"/>
  <c r="BN286" i="11"/>
  <c r="BO286" i="11"/>
  <c r="BP286" i="11"/>
  <c r="BU286" i="11"/>
  <c r="BV286" i="11"/>
  <c r="BW286" i="11"/>
  <c r="BX286" i="11"/>
  <c r="BY286" i="11"/>
  <c r="BZ286" i="11"/>
  <c r="CA286" i="11"/>
  <c r="CB286" i="11"/>
  <c r="CC286" i="11"/>
  <c r="CD286" i="11"/>
  <c r="CE286" i="11"/>
  <c r="CK286" i="11"/>
  <c r="BG287" i="11"/>
  <c r="BH287" i="11"/>
  <c r="BI287" i="11"/>
  <c r="BJ287" i="11"/>
  <c r="BK287" i="11"/>
  <c r="BL287" i="11"/>
  <c r="BM287" i="11"/>
  <c r="BN287" i="11"/>
  <c r="BO287" i="11"/>
  <c r="BP287" i="11"/>
  <c r="BU287" i="11"/>
  <c r="BV287" i="11"/>
  <c r="BW287" i="11"/>
  <c r="BX287" i="11"/>
  <c r="BY287" i="11"/>
  <c r="BZ287" i="11"/>
  <c r="CA287" i="11"/>
  <c r="CB287" i="11"/>
  <c r="CC287" i="11"/>
  <c r="CD287" i="11"/>
  <c r="CE287" i="11"/>
  <c r="CK287" i="11"/>
  <c r="BG288" i="11"/>
  <c r="BH288" i="11"/>
  <c r="BI288" i="11"/>
  <c r="BJ288" i="11"/>
  <c r="BK288" i="11"/>
  <c r="BL288" i="11"/>
  <c r="BM288" i="11"/>
  <c r="BN288" i="11"/>
  <c r="BO288" i="11"/>
  <c r="BP288" i="11"/>
  <c r="BU288" i="11"/>
  <c r="BV288" i="11"/>
  <c r="BW288" i="11"/>
  <c r="BX288" i="11"/>
  <c r="BY288" i="11"/>
  <c r="BZ288" i="11"/>
  <c r="CA288" i="11"/>
  <c r="CB288" i="11"/>
  <c r="CC288" i="11"/>
  <c r="CD288" i="11"/>
  <c r="CE288" i="11"/>
  <c r="CK288" i="11"/>
  <c r="BG289" i="11"/>
  <c r="BH289" i="11"/>
  <c r="BI289" i="11"/>
  <c r="BJ289" i="11"/>
  <c r="BK289" i="11"/>
  <c r="BL289" i="11"/>
  <c r="BM289" i="11"/>
  <c r="BN289" i="11"/>
  <c r="BO289" i="11"/>
  <c r="BP289" i="11"/>
  <c r="BU289" i="11"/>
  <c r="BV289" i="11"/>
  <c r="BW289" i="11"/>
  <c r="BX289" i="11"/>
  <c r="BY289" i="11"/>
  <c r="BZ289" i="11"/>
  <c r="CA289" i="11"/>
  <c r="CB289" i="11"/>
  <c r="CC289" i="11"/>
  <c r="CD289" i="11"/>
  <c r="CE289" i="11"/>
  <c r="CK289" i="11"/>
  <c r="BG290" i="11"/>
  <c r="BH290" i="11"/>
  <c r="BI290" i="11"/>
  <c r="BJ290" i="11"/>
  <c r="BK290" i="11"/>
  <c r="BL290" i="11"/>
  <c r="BM290" i="11"/>
  <c r="BN290" i="11"/>
  <c r="BO290" i="11"/>
  <c r="BP290" i="11"/>
  <c r="BU290" i="11"/>
  <c r="BV290" i="11"/>
  <c r="BW290" i="11"/>
  <c r="BX290" i="11"/>
  <c r="BY290" i="11"/>
  <c r="BZ290" i="11"/>
  <c r="CA290" i="11"/>
  <c r="CB290" i="11"/>
  <c r="CC290" i="11"/>
  <c r="CD290" i="11"/>
  <c r="CE290" i="11"/>
  <c r="CK290" i="11"/>
  <c r="BG291" i="11"/>
  <c r="BH291" i="11"/>
  <c r="BI291" i="11"/>
  <c r="BJ291" i="11"/>
  <c r="BK291" i="11"/>
  <c r="BL291" i="11"/>
  <c r="BM291" i="11"/>
  <c r="BN291" i="11"/>
  <c r="BO291" i="11"/>
  <c r="BP291" i="11"/>
  <c r="BU291" i="11"/>
  <c r="BV291" i="11"/>
  <c r="BW291" i="11"/>
  <c r="BX291" i="11"/>
  <c r="BY291" i="11"/>
  <c r="BZ291" i="11"/>
  <c r="CA291" i="11"/>
  <c r="CB291" i="11"/>
  <c r="CC291" i="11"/>
  <c r="CD291" i="11"/>
  <c r="CE291" i="11"/>
  <c r="CK291" i="11"/>
  <c r="BG292" i="11"/>
  <c r="BH292" i="11"/>
  <c r="BI292" i="11"/>
  <c r="BJ292" i="11"/>
  <c r="BK292" i="11"/>
  <c r="BL292" i="11"/>
  <c r="BM292" i="11"/>
  <c r="BN292" i="11"/>
  <c r="BO292" i="11"/>
  <c r="BP292" i="11"/>
  <c r="BU292" i="11"/>
  <c r="BV292" i="11"/>
  <c r="BW292" i="11"/>
  <c r="BX292" i="11"/>
  <c r="BY292" i="11"/>
  <c r="BZ292" i="11"/>
  <c r="CA292" i="11"/>
  <c r="CB292" i="11"/>
  <c r="CC292" i="11"/>
  <c r="CD292" i="11"/>
  <c r="CE292" i="11"/>
  <c r="CK292" i="11"/>
  <c r="BG293" i="11"/>
  <c r="BH293" i="11"/>
  <c r="BI293" i="11"/>
  <c r="BJ293" i="11"/>
  <c r="BK293" i="11"/>
  <c r="BL293" i="11"/>
  <c r="BM293" i="11"/>
  <c r="BN293" i="11"/>
  <c r="BO293" i="11"/>
  <c r="BP293" i="11"/>
  <c r="BU293" i="11"/>
  <c r="BV293" i="11"/>
  <c r="BW293" i="11"/>
  <c r="BX293" i="11"/>
  <c r="BY293" i="11"/>
  <c r="BZ293" i="11"/>
  <c r="CA293" i="11"/>
  <c r="CB293" i="11"/>
  <c r="CC293" i="11"/>
  <c r="CD293" i="11"/>
  <c r="CE293" i="11"/>
  <c r="CK293" i="11"/>
  <c r="BG294" i="11"/>
  <c r="BH294" i="11"/>
  <c r="BI294" i="11"/>
  <c r="BJ294" i="11"/>
  <c r="BK294" i="11"/>
  <c r="BL294" i="11"/>
  <c r="BM294" i="11"/>
  <c r="BN294" i="11"/>
  <c r="BO294" i="11"/>
  <c r="BP294" i="11"/>
  <c r="BU294" i="11"/>
  <c r="BV294" i="11"/>
  <c r="BW294" i="11"/>
  <c r="BX294" i="11"/>
  <c r="BY294" i="11"/>
  <c r="BZ294" i="11"/>
  <c r="CA294" i="11"/>
  <c r="CB294" i="11"/>
  <c r="CC294" i="11"/>
  <c r="CD294" i="11"/>
  <c r="CE294" i="11"/>
  <c r="CK294" i="11"/>
  <c r="BG295" i="11"/>
  <c r="BH295" i="11"/>
  <c r="BI295" i="11"/>
  <c r="BJ295" i="11"/>
  <c r="BK295" i="11"/>
  <c r="BL295" i="11"/>
  <c r="BM295" i="11"/>
  <c r="BN295" i="11"/>
  <c r="BO295" i="11"/>
  <c r="BP295" i="11"/>
  <c r="BU295" i="11"/>
  <c r="BV295" i="11"/>
  <c r="BW295" i="11"/>
  <c r="BX295" i="11"/>
  <c r="BY295" i="11"/>
  <c r="BZ295" i="11"/>
  <c r="CA295" i="11"/>
  <c r="CB295" i="11"/>
  <c r="CC295" i="11"/>
  <c r="CD295" i="11"/>
  <c r="CE295" i="11"/>
  <c r="CK295" i="11"/>
  <c r="BG296" i="11"/>
  <c r="BH296" i="11"/>
  <c r="BI296" i="11"/>
  <c r="BJ296" i="11"/>
  <c r="BK296" i="11"/>
  <c r="BL296" i="11"/>
  <c r="BM296" i="11"/>
  <c r="BN296" i="11"/>
  <c r="BO296" i="11"/>
  <c r="BP296" i="11"/>
  <c r="BU296" i="11"/>
  <c r="BV296" i="11"/>
  <c r="BW296" i="11"/>
  <c r="BX296" i="11"/>
  <c r="BY296" i="11"/>
  <c r="BZ296" i="11"/>
  <c r="CA296" i="11"/>
  <c r="CB296" i="11"/>
  <c r="CC296" i="11"/>
  <c r="CD296" i="11"/>
  <c r="CE296" i="11"/>
  <c r="CK296" i="11"/>
  <c r="BG297" i="11"/>
  <c r="BH297" i="11"/>
  <c r="BI297" i="11"/>
  <c r="BJ297" i="11"/>
  <c r="BK297" i="11"/>
  <c r="BL297" i="11"/>
  <c r="BM297" i="11"/>
  <c r="BN297" i="11"/>
  <c r="BO297" i="11"/>
  <c r="BP297" i="11"/>
  <c r="BU297" i="11"/>
  <c r="BV297" i="11"/>
  <c r="BW297" i="11"/>
  <c r="BX297" i="11"/>
  <c r="BY297" i="11"/>
  <c r="BZ297" i="11"/>
  <c r="CA297" i="11"/>
  <c r="CB297" i="11"/>
  <c r="CC297" i="11"/>
  <c r="CD297" i="11"/>
  <c r="CE297" i="11"/>
  <c r="CK297" i="11"/>
  <c r="BG298" i="11"/>
  <c r="BH298" i="11"/>
  <c r="BI298" i="11"/>
  <c r="BJ298" i="11"/>
  <c r="BK298" i="11"/>
  <c r="BL298" i="11"/>
  <c r="BM298" i="11"/>
  <c r="BN298" i="11"/>
  <c r="BO298" i="11"/>
  <c r="BP298" i="11"/>
  <c r="BU298" i="11"/>
  <c r="BV298" i="11"/>
  <c r="BW298" i="11"/>
  <c r="BX298" i="11"/>
  <c r="BY298" i="11"/>
  <c r="BZ298" i="11"/>
  <c r="CA298" i="11"/>
  <c r="CB298" i="11"/>
  <c r="CC298" i="11"/>
  <c r="CD298" i="11"/>
  <c r="CE298" i="11"/>
  <c r="CK298" i="11"/>
  <c r="BG299" i="11"/>
  <c r="BH299" i="11"/>
  <c r="BI299" i="11"/>
  <c r="BJ299" i="11"/>
  <c r="BK299" i="11"/>
  <c r="BL299" i="11"/>
  <c r="BM299" i="11"/>
  <c r="BN299" i="11"/>
  <c r="BO299" i="11"/>
  <c r="BP299" i="11"/>
  <c r="BU299" i="11"/>
  <c r="BV299" i="11"/>
  <c r="BW299" i="11"/>
  <c r="BX299" i="11"/>
  <c r="BY299" i="11"/>
  <c r="BZ299" i="11"/>
  <c r="CA299" i="11"/>
  <c r="CB299" i="11"/>
  <c r="CC299" i="11"/>
  <c r="CD299" i="11"/>
  <c r="CE299" i="11"/>
  <c r="CK299" i="11"/>
  <c r="BG300" i="11"/>
  <c r="BH300" i="11"/>
  <c r="BI300" i="11"/>
  <c r="BJ300" i="11"/>
  <c r="BK300" i="11"/>
  <c r="BL300" i="11"/>
  <c r="BM300" i="11"/>
  <c r="BN300" i="11"/>
  <c r="BO300" i="11"/>
  <c r="BP300" i="11"/>
  <c r="BU300" i="11"/>
  <c r="BV300" i="11"/>
  <c r="BW300" i="11"/>
  <c r="BX300" i="11"/>
  <c r="BY300" i="11"/>
  <c r="BZ300" i="11"/>
  <c r="CA300" i="11"/>
  <c r="CB300" i="11"/>
  <c r="CC300" i="11"/>
  <c r="CD300" i="11"/>
  <c r="CE300" i="11"/>
  <c r="CK300" i="11"/>
  <c r="BG301" i="11"/>
  <c r="BH301" i="11"/>
  <c r="BI301" i="11"/>
  <c r="BJ301" i="11"/>
  <c r="BK301" i="11"/>
  <c r="BL301" i="11"/>
  <c r="BM301" i="11"/>
  <c r="BN301" i="11"/>
  <c r="BO301" i="11"/>
  <c r="BP301" i="11"/>
  <c r="BU301" i="11"/>
  <c r="BV301" i="11"/>
  <c r="BW301" i="11"/>
  <c r="BX301" i="11"/>
  <c r="BY301" i="11"/>
  <c r="BZ301" i="11"/>
  <c r="CA301" i="11"/>
  <c r="CB301" i="11"/>
  <c r="CC301" i="11"/>
  <c r="CD301" i="11"/>
  <c r="CE301" i="11"/>
  <c r="CK301" i="11"/>
  <c r="BG302" i="11"/>
  <c r="BH302" i="11"/>
  <c r="BI302" i="11"/>
  <c r="BJ302" i="11"/>
  <c r="BK302" i="11"/>
  <c r="BL302" i="11"/>
  <c r="BM302" i="11"/>
  <c r="BN302" i="11"/>
  <c r="BO302" i="11"/>
  <c r="BP302" i="11"/>
  <c r="BU302" i="11"/>
  <c r="BV302" i="11"/>
  <c r="BW302" i="11"/>
  <c r="BX302" i="11"/>
  <c r="BY302" i="11"/>
  <c r="BZ302" i="11"/>
  <c r="CA302" i="11"/>
  <c r="CB302" i="11"/>
  <c r="CC302" i="11"/>
  <c r="CD302" i="11"/>
  <c r="CE302" i="11"/>
  <c r="CK302" i="11"/>
  <c r="BG303" i="11"/>
  <c r="BH303" i="11"/>
  <c r="BI303" i="11"/>
  <c r="BJ303" i="11"/>
  <c r="BK303" i="11"/>
  <c r="BL303" i="11"/>
  <c r="BM303" i="11"/>
  <c r="BN303" i="11"/>
  <c r="BO303" i="11"/>
  <c r="BP303" i="11"/>
  <c r="BU303" i="11"/>
  <c r="BV303" i="11"/>
  <c r="BW303" i="11"/>
  <c r="BX303" i="11"/>
  <c r="BY303" i="11"/>
  <c r="BZ303" i="11"/>
  <c r="CA303" i="11"/>
  <c r="CB303" i="11"/>
  <c r="CC303" i="11"/>
  <c r="CD303" i="11"/>
  <c r="CE303" i="11"/>
  <c r="CK303" i="11"/>
  <c r="BG304" i="11"/>
  <c r="BH304" i="11"/>
  <c r="BI304" i="11"/>
  <c r="BJ304" i="11"/>
  <c r="BK304" i="11"/>
  <c r="BL304" i="11"/>
  <c r="BM304" i="11"/>
  <c r="BN304" i="11"/>
  <c r="BO304" i="11"/>
  <c r="BP304" i="11"/>
  <c r="BU304" i="11"/>
  <c r="BV304" i="11"/>
  <c r="BW304" i="11"/>
  <c r="BX304" i="11"/>
  <c r="BY304" i="11"/>
  <c r="BZ304" i="11"/>
  <c r="CA304" i="11"/>
  <c r="CB304" i="11"/>
  <c r="CC304" i="11"/>
  <c r="CD304" i="11"/>
  <c r="CE304" i="11"/>
  <c r="CK304" i="11"/>
  <c r="BG305" i="11"/>
  <c r="BH305" i="11"/>
  <c r="BI305" i="11"/>
  <c r="BJ305" i="11"/>
  <c r="BK305" i="11"/>
  <c r="BL305" i="11"/>
  <c r="BM305" i="11"/>
  <c r="BN305" i="11"/>
  <c r="BO305" i="11"/>
  <c r="BP305" i="11"/>
  <c r="BU305" i="11"/>
  <c r="BV305" i="11"/>
  <c r="BW305" i="11"/>
  <c r="BX305" i="11"/>
  <c r="BY305" i="11"/>
  <c r="BZ305" i="11"/>
  <c r="CA305" i="11"/>
  <c r="CB305" i="11"/>
  <c r="CC305" i="11"/>
  <c r="CD305" i="11"/>
  <c r="CE305" i="11"/>
  <c r="CK305" i="11"/>
  <c r="BG306" i="11"/>
  <c r="BH306" i="11"/>
  <c r="BI306" i="11"/>
  <c r="BJ306" i="11"/>
  <c r="BK306" i="11"/>
  <c r="BL306" i="11"/>
  <c r="BM306" i="11"/>
  <c r="BN306" i="11"/>
  <c r="BO306" i="11"/>
  <c r="BP306" i="11"/>
  <c r="BU306" i="11"/>
  <c r="BV306" i="11"/>
  <c r="BW306" i="11"/>
  <c r="BX306" i="11"/>
  <c r="BY306" i="11"/>
  <c r="BZ306" i="11"/>
  <c r="CA306" i="11"/>
  <c r="CB306" i="11"/>
  <c r="CC306" i="11"/>
  <c r="CD306" i="11"/>
  <c r="CE306" i="11"/>
  <c r="CK306" i="11"/>
  <c r="BG307" i="11"/>
  <c r="BH307" i="11"/>
  <c r="BI307" i="11"/>
  <c r="BJ307" i="11"/>
  <c r="BK307" i="11"/>
  <c r="BL307" i="11"/>
  <c r="BM307" i="11"/>
  <c r="BN307" i="11"/>
  <c r="BO307" i="11"/>
  <c r="BP307" i="11"/>
  <c r="BU307" i="11"/>
  <c r="BV307" i="11"/>
  <c r="BW307" i="11"/>
  <c r="BX307" i="11"/>
  <c r="BY307" i="11"/>
  <c r="BZ307" i="11"/>
  <c r="CA307" i="11"/>
  <c r="CB307" i="11"/>
  <c r="CC307" i="11"/>
  <c r="CD307" i="11"/>
  <c r="CE307" i="11"/>
  <c r="CK307" i="11"/>
  <c r="BG308" i="11"/>
  <c r="BH308" i="11"/>
  <c r="BI308" i="11"/>
  <c r="BJ308" i="11"/>
  <c r="BK308" i="11"/>
  <c r="BL308" i="11"/>
  <c r="BM308" i="11"/>
  <c r="BN308" i="11"/>
  <c r="BO308" i="11"/>
  <c r="BP308" i="11"/>
  <c r="BU308" i="11"/>
  <c r="BV308" i="11"/>
  <c r="BW308" i="11"/>
  <c r="BX308" i="11"/>
  <c r="BY308" i="11"/>
  <c r="BZ308" i="11"/>
  <c r="CA308" i="11"/>
  <c r="CB308" i="11"/>
  <c r="CC308" i="11"/>
  <c r="CD308" i="11"/>
  <c r="CE308" i="11"/>
  <c r="CK308" i="11"/>
  <c r="BG309" i="11"/>
  <c r="BH309" i="11"/>
  <c r="BI309" i="11"/>
  <c r="BJ309" i="11"/>
  <c r="BK309" i="11"/>
  <c r="BL309" i="11"/>
  <c r="BM309" i="11"/>
  <c r="BN309" i="11"/>
  <c r="BO309" i="11"/>
  <c r="BP309" i="11"/>
  <c r="BU309" i="11"/>
  <c r="BV309" i="11"/>
  <c r="BW309" i="11"/>
  <c r="BX309" i="11"/>
  <c r="BY309" i="11"/>
  <c r="BZ309" i="11"/>
  <c r="CA309" i="11"/>
  <c r="CB309" i="11"/>
  <c r="CC309" i="11"/>
  <c r="CD309" i="11"/>
  <c r="CE309" i="11"/>
  <c r="CK309" i="11"/>
  <c r="BG310" i="11"/>
  <c r="BH310" i="11"/>
  <c r="BI310" i="11"/>
  <c r="BJ310" i="11"/>
  <c r="BK310" i="11"/>
  <c r="BL310" i="11"/>
  <c r="BM310" i="11"/>
  <c r="BN310" i="11"/>
  <c r="BO310" i="11"/>
  <c r="BP310" i="11"/>
  <c r="BU310" i="11"/>
  <c r="BV310" i="11"/>
  <c r="BW310" i="11"/>
  <c r="BX310" i="11"/>
  <c r="BY310" i="11"/>
  <c r="BZ310" i="11"/>
  <c r="CA310" i="11"/>
  <c r="CB310" i="11"/>
  <c r="CC310" i="11"/>
  <c r="CD310" i="11"/>
  <c r="CE310" i="11"/>
  <c r="CK310" i="11"/>
  <c r="BG311" i="11"/>
  <c r="BH311" i="11"/>
  <c r="BI311" i="11"/>
  <c r="BJ311" i="11"/>
  <c r="BK311" i="11"/>
  <c r="BL311" i="11"/>
  <c r="BM311" i="11"/>
  <c r="BN311" i="11"/>
  <c r="BO311" i="11"/>
  <c r="BP311" i="11"/>
  <c r="BU311" i="11"/>
  <c r="BV311" i="11"/>
  <c r="BW311" i="11"/>
  <c r="BX311" i="11"/>
  <c r="BY311" i="11"/>
  <c r="BZ311" i="11"/>
  <c r="CA311" i="11"/>
  <c r="CB311" i="11"/>
  <c r="CC311" i="11"/>
  <c r="CD311" i="11"/>
  <c r="CE311" i="11"/>
  <c r="CK311" i="11"/>
  <c r="BG312" i="11"/>
  <c r="BH312" i="11"/>
  <c r="BI312" i="11"/>
  <c r="BJ312" i="11"/>
  <c r="BK312" i="11"/>
  <c r="BL312" i="11"/>
  <c r="BM312" i="11"/>
  <c r="BN312" i="11"/>
  <c r="BO312" i="11"/>
  <c r="BP312" i="11"/>
  <c r="BU312" i="11"/>
  <c r="BV312" i="11"/>
  <c r="BW312" i="11"/>
  <c r="BX312" i="11"/>
  <c r="BY312" i="11"/>
  <c r="BZ312" i="11"/>
  <c r="CA312" i="11"/>
  <c r="CB312" i="11"/>
  <c r="CC312" i="11"/>
  <c r="CD312" i="11"/>
  <c r="CE312" i="11"/>
  <c r="CK312" i="11"/>
  <c r="BG313" i="11"/>
  <c r="BH313" i="11"/>
  <c r="BI313" i="11"/>
  <c r="BJ313" i="11"/>
  <c r="BK313" i="11"/>
  <c r="BL313" i="11"/>
  <c r="BM313" i="11"/>
  <c r="BN313" i="11"/>
  <c r="BO313" i="11"/>
  <c r="BP313" i="11"/>
  <c r="BU313" i="11"/>
  <c r="BV313" i="11"/>
  <c r="BW313" i="11"/>
  <c r="BX313" i="11"/>
  <c r="BY313" i="11"/>
  <c r="BZ313" i="11"/>
  <c r="CA313" i="11"/>
  <c r="CB313" i="11"/>
  <c r="CC313" i="11"/>
  <c r="CD313" i="11"/>
  <c r="CE313" i="11"/>
  <c r="CK313" i="11"/>
  <c r="BG314" i="11"/>
  <c r="BH314" i="11"/>
  <c r="BI314" i="11"/>
  <c r="BJ314" i="11"/>
  <c r="BK314" i="11"/>
  <c r="BL314" i="11"/>
  <c r="BM314" i="11"/>
  <c r="BN314" i="11"/>
  <c r="BO314" i="11"/>
  <c r="BP314" i="11"/>
  <c r="BU314" i="11"/>
  <c r="BV314" i="11"/>
  <c r="BW314" i="11"/>
  <c r="BX314" i="11"/>
  <c r="BY314" i="11"/>
  <c r="BZ314" i="11"/>
  <c r="CA314" i="11"/>
  <c r="CB314" i="11"/>
  <c r="CC314" i="11"/>
  <c r="CD314" i="11"/>
  <c r="CE314" i="11"/>
  <c r="CK314" i="11"/>
  <c r="BG315" i="11"/>
  <c r="BH315" i="11"/>
  <c r="BI315" i="11"/>
  <c r="BJ315" i="11"/>
  <c r="BK315" i="11"/>
  <c r="BL315" i="11"/>
  <c r="BM315" i="11"/>
  <c r="BN315" i="11"/>
  <c r="BO315" i="11"/>
  <c r="BP315" i="11"/>
  <c r="BU315" i="11"/>
  <c r="BV315" i="11"/>
  <c r="BW315" i="11"/>
  <c r="BX315" i="11"/>
  <c r="BY315" i="11"/>
  <c r="BZ315" i="11"/>
  <c r="CA315" i="11"/>
  <c r="CB315" i="11"/>
  <c r="CC315" i="11"/>
  <c r="CD315" i="11"/>
  <c r="CE315" i="11"/>
  <c r="CK315" i="11"/>
  <c r="BG316" i="11"/>
  <c r="BH316" i="11"/>
  <c r="BI316" i="11"/>
  <c r="BJ316" i="11"/>
  <c r="BK316" i="11"/>
  <c r="BL316" i="11"/>
  <c r="BM316" i="11"/>
  <c r="BN316" i="11"/>
  <c r="BO316" i="11"/>
  <c r="BP316" i="11"/>
  <c r="BU316" i="11"/>
  <c r="BV316" i="11"/>
  <c r="BW316" i="11"/>
  <c r="BX316" i="11"/>
  <c r="BY316" i="11"/>
  <c r="BZ316" i="11"/>
  <c r="CA316" i="11"/>
  <c r="CB316" i="11"/>
  <c r="CC316" i="11"/>
  <c r="CD316" i="11"/>
  <c r="CE316" i="11"/>
  <c r="CK316" i="11"/>
  <c r="BG317" i="11"/>
  <c r="BH317" i="11"/>
  <c r="BI317" i="11"/>
  <c r="BJ317" i="11"/>
  <c r="BK317" i="11"/>
  <c r="BL317" i="11"/>
  <c r="BM317" i="11"/>
  <c r="BN317" i="11"/>
  <c r="BO317" i="11"/>
  <c r="BP317" i="11"/>
  <c r="BU317" i="11"/>
  <c r="BV317" i="11"/>
  <c r="BW317" i="11"/>
  <c r="BX317" i="11"/>
  <c r="BY317" i="11"/>
  <c r="BZ317" i="11"/>
  <c r="CA317" i="11"/>
  <c r="CB317" i="11"/>
  <c r="CC317" i="11"/>
  <c r="CD317" i="11"/>
  <c r="CE317" i="11"/>
  <c r="CK317" i="11"/>
  <c r="BG318" i="11"/>
  <c r="BH318" i="11"/>
  <c r="BI318" i="11"/>
  <c r="BJ318" i="11"/>
  <c r="BK318" i="11"/>
  <c r="BL318" i="11"/>
  <c r="BM318" i="11"/>
  <c r="BN318" i="11"/>
  <c r="BO318" i="11"/>
  <c r="BP318" i="11"/>
  <c r="BU318" i="11"/>
  <c r="BV318" i="11"/>
  <c r="BW318" i="11"/>
  <c r="BX318" i="11"/>
  <c r="BY318" i="11"/>
  <c r="BZ318" i="11"/>
  <c r="CA318" i="11"/>
  <c r="CB318" i="11"/>
  <c r="CC318" i="11"/>
  <c r="CD318" i="11"/>
  <c r="CE318" i="11"/>
  <c r="CK318" i="11"/>
  <c r="BG319" i="11"/>
  <c r="BH319" i="11"/>
  <c r="BI319" i="11"/>
  <c r="BJ319" i="11"/>
  <c r="BK319" i="11"/>
  <c r="BL319" i="11"/>
  <c r="BM319" i="11"/>
  <c r="BN319" i="11"/>
  <c r="BO319" i="11"/>
  <c r="BP319" i="11"/>
  <c r="BU319" i="11"/>
  <c r="BV319" i="11"/>
  <c r="BW319" i="11"/>
  <c r="BX319" i="11"/>
  <c r="BY319" i="11"/>
  <c r="BZ319" i="11"/>
  <c r="CA319" i="11"/>
  <c r="CB319" i="11"/>
  <c r="CC319" i="11"/>
  <c r="CD319" i="11"/>
  <c r="CE319" i="11"/>
  <c r="CK319" i="11"/>
  <c r="BG320" i="11"/>
  <c r="BH320" i="11"/>
  <c r="BI320" i="11"/>
  <c r="BJ320" i="11"/>
  <c r="BK320" i="11"/>
  <c r="BL320" i="11"/>
  <c r="BM320" i="11"/>
  <c r="BN320" i="11"/>
  <c r="BO320" i="11"/>
  <c r="BP320" i="11"/>
  <c r="BU320" i="11"/>
  <c r="BV320" i="11"/>
  <c r="BW320" i="11"/>
  <c r="BX320" i="11"/>
  <c r="BY320" i="11"/>
  <c r="BZ320" i="11"/>
  <c r="CA320" i="11"/>
  <c r="CB320" i="11"/>
  <c r="CC320" i="11"/>
  <c r="CD320" i="11"/>
  <c r="CE320" i="11"/>
  <c r="CK320" i="11"/>
  <c r="BG321" i="11"/>
  <c r="BH321" i="11"/>
  <c r="BI321" i="11"/>
  <c r="BJ321" i="11"/>
  <c r="BK321" i="11"/>
  <c r="BL321" i="11"/>
  <c r="BM321" i="11"/>
  <c r="BN321" i="11"/>
  <c r="BO321" i="11"/>
  <c r="BP321" i="11"/>
  <c r="BU321" i="11"/>
  <c r="BV321" i="11"/>
  <c r="BW321" i="11"/>
  <c r="BX321" i="11"/>
  <c r="BY321" i="11"/>
  <c r="BZ321" i="11"/>
  <c r="CA321" i="11"/>
  <c r="CB321" i="11"/>
  <c r="CC321" i="11"/>
  <c r="CD321" i="11"/>
  <c r="CE321" i="11"/>
  <c r="CK321" i="11"/>
  <c r="BG322" i="11"/>
  <c r="BH322" i="11"/>
  <c r="BI322" i="11"/>
  <c r="BJ322" i="11"/>
  <c r="BK322" i="11"/>
  <c r="BL322" i="11"/>
  <c r="BM322" i="11"/>
  <c r="BN322" i="11"/>
  <c r="BO322" i="11"/>
  <c r="BP322" i="11"/>
  <c r="BU322" i="11"/>
  <c r="BV322" i="11"/>
  <c r="BW322" i="11"/>
  <c r="BX322" i="11"/>
  <c r="BY322" i="11"/>
  <c r="BZ322" i="11"/>
  <c r="CA322" i="11"/>
  <c r="CB322" i="11"/>
  <c r="CC322" i="11"/>
  <c r="CD322" i="11"/>
  <c r="CE322" i="11"/>
  <c r="CK322" i="11"/>
  <c r="BG323" i="11"/>
  <c r="BH323" i="11"/>
  <c r="BI323" i="11"/>
  <c r="BJ323" i="11"/>
  <c r="BK323" i="11"/>
  <c r="BL323" i="11"/>
  <c r="BM323" i="11"/>
  <c r="BN323" i="11"/>
  <c r="BO323" i="11"/>
  <c r="BP323" i="11"/>
  <c r="BU323" i="11"/>
  <c r="BV323" i="11"/>
  <c r="BW323" i="11"/>
  <c r="BX323" i="11"/>
  <c r="BY323" i="11"/>
  <c r="BZ323" i="11"/>
  <c r="CA323" i="11"/>
  <c r="CB323" i="11"/>
  <c r="CC323" i="11"/>
  <c r="CD323" i="11"/>
  <c r="CE323" i="11"/>
  <c r="CK323" i="11"/>
  <c r="BG324" i="11"/>
  <c r="BH324" i="11"/>
  <c r="BI324" i="11"/>
  <c r="BJ324" i="11"/>
  <c r="BK324" i="11"/>
  <c r="BL324" i="11"/>
  <c r="BM324" i="11"/>
  <c r="BN324" i="11"/>
  <c r="BO324" i="11"/>
  <c r="BP324" i="11"/>
  <c r="BU324" i="11"/>
  <c r="BV324" i="11"/>
  <c r="BW324" i="11"/>
  <c r="BX324" i="11"/>
  <c r="BY324" i="11"/>
  <c r="BZ324" i="11"/>
  <c r="CA324" i="11"/>
  <c r="CB324" i="11"/>
  <c r="CC324" i="11"/>
  <c r="CD324" i="11"/>
  <c r="CE324" i="11"/>
  <c r="CK324" i="11"/>
  <c r="BG325" i="11"/>
  <c r="BH325" i="11"/>
  <c r="BI325" i="11"/>
  <c r="BJ325" i="11"/>
  <c r="BK325" i="11"/>
  <c r="BL325" i="11"/>
  <c r="BM325" i="11"/>
  <c r="BN325" i="11"/>
  <c r="BO325" i="11"/>
  <c r="BP325" i="11"/>
  <c r="BU325" i="11"/>
  <c r="BV325" i="11"/>
  <c r="BW325" i="11"/>
  <c r="BX325" i="11"/>
  <c r="BY325" i="11"/>
  <c r="BZ325" i="11"/>
  <c r="CA325" i="11"/>
  <c r="CB325" i="11"/>
  <c r="CC325" i="11"/>
  <c r="CD325" i="11"/>
  <c r="CE325" i="11"/>
  <c r="CK325" i="11"/>
  <c r="BG326" i="11"/>
  <c r="BH326" i="11"/>
  <c r="BI326" i="11"/>
  <c r="BJ326" i="11"/>
  <c r="BK326" i="11"/>
  <c r="BL326" i="11"/>
  <c r="BM326" i="11"/>
  <c r="BN326" i="11"/>
  <c r="BO326" i="11"/>
  <c r="BP326" i="11"/>
  <c r="BU326" i="11"/>
  <c r="BV326" i="11"/>
  <c r="BW326" i="11"/>
  <c r="BX326" i="11"/>
  <c r="BY326" i="11"/>
  <c r="BZ326" i="11"/>
  <c r="CA326" i="11"/>
  <c r="CB326" i="11"/>
  <c r="CC326" i="11"/>
  <c r="CD326" i="11"/>
  <c r="CE326" i="11"/>
  <c r="CK326" i="11"/>
  <c r="BG327" i="11"/>
  <c r="BH327" i="11"/>
  <c r="BI327" i="11"/>
  <c r="BJ327" i="11"/>
  <c r="BK327" i="11"/>
  <c r="BL327" i="11"/>
  <c r="BM327" i="11"/>
  <c r="BN327" i="11"/>
  <c r="BO327" i="11"/>
  <c r="BP327" i="11"/>
  <c r="BU327" i="11"/>
  <c r="BV327" i="11"/>
  <c r="BW327" i="11"/>
  <c r="BX327" i="11"/>
  <c r="BY327" i="11"/>
  <c r="BZ327" i="11"/>
  <c r="CA327" i="11"/>
  <c r="CB327" i="11"/>
  <c r="CC327" i="11"/>
  <c r="CD327" i="11"/>
  <c r="CE327" i="11"/>
  <c r="CK327" i="11"/>
  <c r="BG328" i="11"/>
  <c r="BH328" i="11"/>
  <c r="BI328" i="11"/>
  <c r="BJ328" i="11"/>
  <c r="BK328" i="11"/>
  <c r="BL328" i="11"/>
  <c r="BM328" i="11"/>
  <c r="BN328" i="11"/>
  <c r="BO328" i="11"/>
  <c r="BP328" i="11"/>
  <c r="BU328" i="11"/>
  <c r="BV328" i="11"/>
  <c r="BW328" i="11"/>
  <c r="BX328" i="11"/>
  <c r="BY328" i="11"/>
  <c r="BZ328" i="11"/>
  <c r="CA328" i="11"/>
  <c r="CB328" i="11"/>
  <c r="CC328" i="11"/>
  <c r="CD328" i="11"/>
  <c r="CE328" i="11"/>
  <c r="CK328" i="11"/>
  <c r="BG329" i="11"/>
  <c r="BH329" i="11"/>
  <c r="BI329" i="11"/>
  <c r="BJ329" i="11"/>
  <c r="BK329" i="11"/>
  <c r="BL329" i="11"/>
  <c r="BM329" i="11"/>
  <c r="BN329" i="11"/>
  <c r="BO329" i="11"/>
  <c r="BP329" i="11"/>
  <c r="BU329" i="11"/>
  <c r="BV329" i="11"/>
  <c r="BW329" i="11"/>
  <c r="BX329" i="11"/>
  <c r="BY329" i="11"/>
  <c r="BZ329" i="11"/>
  <c r="CA329" i="11"/>
  <c r="CB329" i="11"/>
  <c r="CC329" i="11"/>
  <c r="CD329" i="11"/>
  <c r="CE329" i="11"/>
  <c r="CK329" i="11"/>
  <c r="BG330" i="11"/>
  <c r="BH330" i="11"/>
  <c r="BI330" i="11"/>
  <c r="BJ330" i="11"/>
  <c r="BK330" i="11"/>
  <c r="BL330" i="11"/>
  <c r="BM330" i="11"/>
  <c r="BN330" i="11"/>
  <c r="BO330" i="11"/>
  <c r="BP330" i="11"/>
  <c r="BU330" i="11"/>
  <c r="BV330" i="11"/>
  <c r="BW330" i="11"/>
  <c r="BX330" i="11"/>
  <c r="BY330" i="11"/>
  <c r="BZ330" i="11"/>
  <c r="CA330" i="11"/>
  <c r="CB330" i="11"/>
  <c r="CC330" i="11"/>
  <c r="CD330" i="11"/>
  <c r="CE330" i="11"/>
  <c r="CK330" i="11"/>
  <c r="BG331" i="11"/>
  <c r="BH331" i="11"/>
  <c r="BI331" i="11"/>
  <c r="BJ331" i="11"/>
  <c r="BK331" i="11"/>
  <c r="BL331" i="11"/>
  <c r="BM331" i="11"/>
  <c r="BN331" i="11"/>
  <c r="BO331" i="11"/>
  <c r="BP331" i="11"/>
  <c r="BU331" i="11"/>
  <c r="BV331" i="11"/>
  <c r="BW331" i="11"/>
  <c r="BX331" i="11"/>
  <c r="BY331" i="11"/>
  <c r="BZ331" i="11"/>
  <c r="CA331" i="11"/>
  <c r="CB331" i="11"/>
  <c r="CC331" i="11"/>
  <c r="CD331" i="11"/>
  <c r="CE331" i="11"/>
  <c r="CK331" i="11"/>
  <c r="BG332" i="11"/>
  <c r="BH332" i="11"/>
  <c r="BI332" i="11"/>
  <c r="BJ332" i="11"/>
  <c r="BK332" i="11"/>
  <c r="BL332" i="11"/>
  <c r="BM332" i="11"/>
  <c r="BN332" i="11"/>
  <c r="BO332" i="11"/>
  <c r="BP332" i="11"/>
  <c r="BU332" i="11"/>
  <c r="BV332" i="11"/>
  <c r="BW332" i="11"/>
  <c r="BX332" i="11"/>
  <c r="BY332" i="11"/>
  <c r="BZ332" i="11"/>
  <c r="CA332" i="11"/>
  <c r="CB332" i="11"/>
  <c r="CC332" i="11"/>
  <c r="CD332" i="11"/>
  <c r="CE332" i="11"/>
  <c r="CK332" i="11"/>
  <c r="BG333" i="11"/>
  <c r="BH333" i="11"/>
  <c r="BI333" i="11"/>
  <c r="BJ333" i="11"/>
  <c r="BK333" i="11"/>
  <c r="BL333" i="11"/>
  <c r="BM333" i="11"/>
  <c r="BN333" i="11"/>
  <c r="BO333" i="11"/>
  <c r="BP333" i="11"/>
  <c r="BU333" i="11"/>
  <c r="BV333" i="11"/>
  <c r="BW333" i="11"/>
  <c r="BX333" i="11"/>
  <c r="BY333" i="11"/>
  <c r="BZ333" i="11"/>
  <c r="CA333" i="11"/>
  <c r="CB333" i="11"/>
  <c r="CC333" i="11"/>
  <c r="CD333" i="11"/>
  <c r="CE333" i="11"/>
  <c r="CK333" i="11"/>
  <c r="BG334" i="11"/>
  <c r="BH334" i="11"/>
  <c r="BI334" i="11"/>
  <c r="BJ334" i="11"/>
  <c r="BK334" i="11"/>
  <c r="BL334" i="11"/>
  <c r="BM334" i="11"/>
  <c r="BN334" i="11"/>
  <c r="BO334" i="11"/>
  <c r="BP334" i="11"/>
  <c r="BU334" i="11"/>
  <c r="BV334" i="11"/>
  <c r="BW334" i="11"/>
  <c r="BX334" i="11"/>
  <c r="BY334" i="11"/>
  <c r="BZ334" i="11"/>
  <c r="CA334" i="11"/>
  <c r="CB334" i="11"/>
  <c r="CC334" i="11"/>
  <c r="CD334" i="11"/>
  <c r="CE334" i="11"/>
  <c r="CK334" i="11"/>
  <c r="BG335" i="11"/>
  <c r="BH335" i="11"/>
  <c r="BI335" i="11"/>
  <c r="BJ335" i="11"/>
  <c r="BK335" i="11"/>
  <c r="BL335" i="11"/>
  <c r="BM335" i="11"/>
  <c r="BN335" i="11"/>
  <c r="BO335" i="11"/>
  <c r="BP335" i="11"/>
  <c r="BU335" i="11"/>
  <c r="BV335" i="11"/>
  <c r="BW335" i="11"/>
  <c r="BX335" i="11"/>
  <c r="BY335" i="11"/>
  <c r="BZ335" i="11"/>
  <c r="CA335" i="11"/>
  <c r="CB335" i="11"/>
  <c r="CC335" i="11"/>
  <c r="CD335" i="11"/>
  <c r="CE335" i="11"/>
  <c r="CK335" i="11"/>
  <c r="BG336" i="11"/>
  <c r="BH336" i="11"/>
  <c r="BI336" i="11"/>
  <c r="BJ336" i="11"/>
  <c r="BK336" i="11"/>
  <c r="BL336" i="11"/>
  <c r="BM336" i="11"/>
  <c r="BN336" i="11"/>
  <c r="BO336" i="11"/>
  <c r="BP336" i="11"/>
  <c r="BU336" i="11"/>
  <c r="BV336" i="11"/>
  <c r="BW336" i="11"/>
  <c r="BX336" i="11"/>
  <c r="BY336" i="11"/>
  <c r="BZ336" i="11"/>
  <c r="CA336" i="11"/>
  <c r="CB336" i="11"/>
  <c r="CC336" i="11"/>
  <c r="CD336" i="11"/>
  <c r="CE336" i="11"/>
  <c r="CK336" i="11"/>
  <c r="BG337" i="11"/>
  <c r="BH337" i="11"/>
  <c r="BI337" i="11"/>
  <c r="BJ337" i="11"/>
  <c r="BK337" i="11"/>
  <c r="BL337" i="11"/>
  <c r="BM337" i="11"/>
  <c r="BN337" i="11"/>
  <c r="BO337" i="11"/>
  <c r="BP337" i="11"/>
  <c r="BU337" i="11"/>
  <c r="BV337" i="11"/>
  <c r="BW337" i="11"/>
  <c r="BX337" i="11"/>
  <c r="BY337" i="11"/>
  <c r="BZ337" i="11"/>
  <c r="CA337" i="11"/>
  <c r="CB337" i="11"/>
  <c r="CC337" i="11"/>
  <c r="CD337" i="11"/>
  <c r="CE337" i="11"/>
  <c r="CK337" i="11"/>
  <c r="BG338" i="11"/>
  <c r="BH338" i="11"/>
  <c r="BI338" i="11"/>
  <c r="BJ338" i="11"/>
  <c r="BK338" i="11"/>
  <c r="BL338" i="11"/>
  <c r="BM338" i="11"/>
  <c r="BN338" i="11"/>
  <c r="BO338" i="11"/>
  <c r="BP338" i="11"/>
  <c r="BU338" i="11"/>
  <c r="BV338" i="11"/>
  <c r="BW338" i="11"/>
  <c r="BX338" i="11"/>
  <c r="BY338" i="11"/>
  <c r="BZ338" i="11"/>
  <c r="CA338" i="11"/>
  <c r="CB338" i="11"/>
  <c r="CC338" i="11"/>
  <c r="CD338" i="11"/>
  <c r="CE338" i="11"/>
  <c r="CK338" i="11"/>
  <c r="BG339" i="11"/>
  <c r="BH339" i="11"/>
  <c r="BI339" i="11"/>
  <c r="BJ339" i="11"/>
  <c r="BK339" i="11"/>
  <c r="BL339" i="11"/>
  <c r="BM339" i="11"/>
  <c r="BN339" i="11"/>
  <c r="BO339" i="11"/>
  <c r="BP339" i="11"/>
  <c r="BU339" i="11"/>
  <c r="BV339" i="11"/>
  <c r="BW339" i="11"/>
  <c r="BX339" i="11"/>
  <c r="BY339" i="11"/>
  <c r="BZ339" i="11"/>
  <c r="CA339" i="11"/>
  <c r="CB339" i="11"/>
  <c r="CC339" i="11"/>
  <c r="CD339" i="11"/>
  <c r="CE339" i="11"/>
  <c r="CK339" i="11"/>
  <c r="BG340" i="11"/>
  <c r="BH340" i="11"/>
  <c r="BI340" i="11"/>
  <c r="BJ340" i="11"/>
  <c r="BK340" i="11"/>
  <c r="BL340" i="11"/>
  <c r="BM340" i="11"/>
  <c r="BN340" i="11"/>
  <c r="BO340" i="11"/>
  <c r="BP340" i="11"/>
  <c r="BU340" i="11"/>
  <c r="BV340" i="11"/>
  <c r="BW340" i="11"/>
  <c r="BX340" i="11"/>
  <c r="BY340" i="11"/>
  <c r="BZ340" i="11"/>
  <c r="CA340" i="11"/>
  <c r="CB340" i="11"/>
  <c r="CC340" i="11"/>
  <c r="CD340" i="11"/>
  <c r="CE340" i="11"/>
  <c r="CK340" i="11"/>
  <c r="BG341" i="11"/>
  <c r="BH341" i="11"/>
  <c r="BI341" i="11"/>
  <c r="BJ341" i="11"/>
  <c r="BK341" i="11"/>
  <c r="BL341" i="11"/>
  <c r="BM341" i="11"/>
  <c r="BN341" i="11"/>
  <c r="BO341" i="11"/>
  <c r="BP341" i="11"/>
  <c r="BU341" i="11"/>
  <c r="BV341" i="11"/>
  <c r="BW341" i="11"/>
  <c r="BX341" i="11"/>
  <c r="BY341" i="11"/>
  <c r="BZ341" i="11"/>
  <c r="CA341" i="11"/>
  <c r="CB341" i="11"/>
  <c r="CC341" i="11"/>
  <c r="CD341" i="11"/>
  <c r="CE341" i="11"/>
  <c r="CK341" i="11"/>
  <c r="BG342" i="11"/>
  <c r="BH342" i="11"/>
  <c r="BI342" i="11"/>
  <c r="BJ342" i="11"/>
  <c r="BK342" i="11"/>
  <c r="BL342" i="11"/>
  <c r="BM342" i="11"/>
  <c r="BN342" i="11"/>
  <c r="BO342" i="11"/>
  <c r="BP342" i="11"/>
  <c r="BU342" i="11"/>
  <c r="BV342" i="11"/>
  <c r="BW342" i="11"/>
  <c r="BX342" i="11"/>
  <c r="BY342" i="11"/>
  <c r="BZ342" i="11"/>
  <c r="CA342" i="11"/>
  <c r="CB342" i="11"/>
  <c r="CC342" i="11"/>
  <c r="CD342" i="11"/>
  <c r="CE342" i="11"/>
  <c r="CK342" i="11"/>
  <c r="BG343" i="11"/>
  <c r="BH343" i="11"/>
  <c r="BI343" i="11"/>
  <c r="BJ343" i="11"/>
  <c r="BK343" i="11"/>
  <c r="BL343" i="11"/>
  <c r="BM343" i="11"/>
  <c r="BN343" i="11"/>
  <c r="BO343" i="11"/>
  <c r="BP343" i="11"/>
  <c r="BU343" i="11"/>
  <c r="BV343" i="11"/>
  <c r="BW343" i="11"/>
  <c r="BX343" i="11"/>
  <c r="BY343" i="11"/>
  <c r="BZ343" i="11"/>
  <c r="CA343" i="11"/>
  <c r="CB343" i="11"/>
  <c r="CC343" i="11"/>
  <c r="CD343" i="11"/>
  <c r="CE343" i="11"/>
  <c r="CK343" i="11"/>
  <c r="BG344" i="11"/>
  <c r="BH344" i="11"/>
  <c r="BI344" i="11"/>
  <c r="BJ344" i="11"/>
  <c r="BK344" i="11"/>
  <c r="BL344" i="11"/>
  <c r="BM344" i="11"/>
  <c r="BN344" i="11"/>
  <c r="BO344" i="11"/>
  <c r="BP344" i="11"/>
  <c r="BU344" i="11"/>
  <c r="BV344" i="11"/>
  <c r="BW344" i="11"/>
  <c r="BX344" i="11"/>
  <c r="BY344" i="11"/>
  <c r="BZ344" i="11"/>
  <c r="CA344" i="11"/>
  <c r="CB344" i="11"/>
  <c r="CC344" i="11"/>
  <c r="CD344" i="11"/>
  <c r="CE344" i="11"/>
  <c r="CK344" i="11"/>
  <c r="BG345" i="11"/>
  <c r="BH345" i="11"/>
  <c r="BI345" i="11"/>
  <c r="BJ345" i="11"/>
  <c r="BK345" i="11"/>
  <c r="BL345" i="11"/>
  <c r="BM345" i="11"/>
  <c r="BN345" i="11"/>
  <c r="BO345" i="11"/>
  <c r="BP345" i="11"/>
  <c r="BU345" i="11"/>
  <c r="BV345" i="11"/>
  <c r="BW345" i="11"/>
  <c r="BX345" i="11"/>
  <c r="BY345" i="11"/>
  <c r="BZ345" i="11"/>
  <c r="CA345" i="11"/>
  <c r="CB345" i="11"/>
  <c r="CC345" i="11"/>
  <c r="CD345" i="11"/>
  <c r="CE345" i="11"/>
  <c r="CK345" i="11"/>
  <c r="BG346" i="11"/>
  <c r="BH346" i="11"/>
  <c r="BI346" i="11"/>
  <c r="BJ346" i="11"/>
  <c r="BK346" i="11"/>
  <c r="BL346" i="11"/>
  <c r="BM346" i="11"/>
  <c r="BN346" i="11"/>
  <c r="BO346" i="11"/>
  <c r="BP346" i="11"/>
  <c r="BU346" i="11"/>
  <c r="BV346" i="11"/>
  <c r="BW346" i="11"/>
  <c r="BX346" i="11"/>
  <c r="BY346" i="11"/>
  <c r="BZ346" i="11"/>
  <c r="CA346" i="11"/>
  <c r="CB346" i="11"/>
  <c r="CC346" i="11"/>
  <c r="CD346" i="11"/>
  <c r="CE346" i="11"/>
  <c r="CK346" i="11"/>
  <c r="BG347" i="11"/>
  <c r="BH347" i="11"/>
  <c r="BI347" i="11"/>
  <c r="BJ347" i="11"/>
  <c r="BK347" i="11"/>
  <c r="BL347" i="11"/>
  <c r="BM347" i="11"/>
  <c r="BN347" i="11"/>
  <c r="BO347" i="11"/>
  <c r="BP347" i="11"/>
  <c r="BU347" i="11"/>
  <c r="BV347" i="11"/>
  <c r="BW347" i="11"/>
  <c r="BX347" i="11"/>
  <c r="BY347" i="11"/>
  <c r="BZ347" i="11"/>
  <c r="CA347" i="11"/>
  <c r="CB347" i="11"/>
  <c r="CC347" i="11"/>
  <c r="CD347" i="11"/>
  <c r="CE347" i="11"/>
  <c r="CK347" i="11"/>
  <c r="BG348" i="11"/>
  <c r="BH348" i="11"/>
  <c r="BI348" i="11"/>
  <c r="BJ348" i="11"/>
  <c r="BK348" i="11"/>
  <c r="BL348" i="11"/>
  <c r="BM348" i="11"/>
  <c r="BN348" i="11"/>
  <c r="BO348" i="11"/>
  <c r="BP348" i="11"/>
  <c r="BU348" i="11"/>
  <c r="BV348" i="11"/>
  <c r="BW348" i="11"/>
  <c r="BX348" i="11"/>
  <c r="BY348" i="11"/>
  <c r="BZ348" i="11"/>
  <c r="CA348" i="11"/>
  <c r="CB348" i="11"/>
  <c r="CC348" i="11"/>
  <c r="CD348" i="11"/>
  <c r="CE348" i="11"/>
  <c r="CK348" i="11"/>
  <c r="BG349" i="11"/>
  <c r="BH349" i="11"/>
  <c r="BI349" i="11"/>
  <c r="BJ349" i="11"/>
  <c r="BK349" i="11"/>
  <c r="BL349" i="11"/>
  <c r="BM349" i="11"/>
  <c r="BN349" i="11"/>
  <c r="BO349" i="11"/>
  <c r="BP349" i="11"/>
  <c r="BU349" i="11"/>
  <c r="BV349" i="11"/>
  <c r="BW349" i="11"/>
  <c r="BX349" i="11"/>
  <c r="BY349" i="11"/>
  <c r="BZ349" i="11"/>
  <c r="CA349" i="11"/>
  <c r="CB349" i="11"/>
  <c r="CC349" i="11"/>
  <c r="CD349" i="11"/>
  <c r="CE349" i="11"/>
  <c r="CK349" i="11"/>
  <c r="BG350" i="11"/>
  <c r="BH350" i="11"/>
  <c r="BI350" i="11"/>
  <c r="BJ350" i="11"/>
  <c r="BK350" i="11"/>
  <c r="BL350" i="11"/>
  <c r="BM350" i="11"/>
  <c r="BN350" i="11"/>
  <c r="BO350" i="11"/>
  <c r="BP350" i="11"/>
  <c r="BU350" i="11"/>
  <c r="BV350" i="11"/>
  <c r="BW350" i="11"/>
  <c r="BX350" i="11"/>
  <c r="BY350" i="11"/>
  <c r="BZ350" i="11"/>
  <c r="CA350" i="11"/>
  <c r="CB350" i="11"/>
  <c r="CC350" i="11"/>
  <c r="CD350" i="11"/>
  <c r="CE350" i="11"/>
  <c r="CK350" i="11"/>
  <c r="BG351" i="11"/>
  <c r="BH351" i="11"/>
  <c r="BI351" i="11"/>
  <c r="BJ351" i="11"/>
  <c r="BK351" i="11"/>
  <c r="BL351" i="11"/>
  <c r="BM351" i="11"/>
  <c r="BN351" i="11"/>
  <c r="BO351" i="11"/>
  <c r="BP351" i="11"/>
  <c r="BU351" i="11"/>
  <c r="BV351" i="11"/>
  <c r="BW351" i="11"/>
  <c r="BX351" i="11"/>
  <c r="BY351" i="11"/>
  <c r="BZ351" i="11"/>
  <c r="CA351" i="11"/>
  <c r="CB351" i="11"/>
  <c r="CC351" i="11"/>
  <c r="CD351" i="11"/>
  <c r="CE351" i="11"/>
  <c r="CK351" i="11"/>
  <c r="BG352" i="11"/>
  <c r="BH352" i="11"/>
  <c r="BI352" i="11"/>
  <c r="BJ352" i="11"/>
  <c r="BK352" i="11"/>
  <c r="BL352" i="11"/>
  <c r="BM352" i="11"/>
  <c r="BN352" i="11"/>
  <c r="BO352" i="11"/>
  <c r="BP352" i="11"/>
  <c r="BU352" i="11"/>
  <c r="BV352" i="11"/>
  <c r="BW352" i="11"/>
  <c r="BX352" i="11"/>
  <c r="BY352" i="11"/>
  <c r="BZ352" i="11"/>
  <c r="CA352" i="11"/>
  <c r="CB352" i="11"/>
  <c r="CC352" i="11"/>
  <c r="CD352" i="11"/>
  <c r="CE352" i="11"/>
  <c r="CK352" i="11"/>
  <c r="BG353" i="11"/>
  <c r="BH353" i="11"/>
  <c r="BI353" i="11"/>
  <c r="BJ353" i="11"/>
  <c r="BK353" i="11"/>
  <c r="BL353" i="11"/>
  <c r="BM353" i="11"/>
  <c r="BN353" i="11"/>
  <c r="BO353" i="11"/>
  <c r="BP353" i="11"/>
  <c r="BU353" i="11"/>
  <c r="BV353" i="11"/>
  <c r="BW353" i="11"/>
  <c r="BX353" i="11"/>
  <c r="BY353" i="11"/>
  <c r="BZ353" i="11"/>
  <c r="CA353" i="11"/>
  <c r="CB353" i="11"/>
  <c r="CC353" i="11"/>
  <c r="CD353" i="11"/>
  <c r="CE353" i="11"/>
  <c r="CK353" i="11"/>
  <c r="BG354" i="11"/>
  <c r="BH354" i="11"/>
  <c r="BI354" i="11"/>
  <c r="BJ354" i="11"/>
  <c r="BK354" i="11"/>
  <c r="BL354" i="11"/>
  <c r="BM354" i="11"/>
  <c r="BN354" i="11"/>
  <c r="BO354" i="11"/>
  <c r="BP354" i="11"/>
  <c r="BU354" i="11"/>
  <c r="BV354" i="11"/>
  <c r="BW354" i="11"/>
  <c r="BX354" i="11"/>
  <c r="BY354" i="11"/>
  <c r="BZ354" i="11"/>
  <c r="CA354" i="11"/>
  <c r="CB354" i="11"/>
  <c r="CC354" i="11"/>
  <c r="CD354" i="11"/>
  <c r="CE354" i="11"/>
  <c r="CK354" i="11"/>
  <c r="BG355" i="11"/>
  <c r="BH355" i="11"/>
  <c r="BI355" i="11"/>
  <c r="BJ355" i="11"/>
  <c r="BK355" i="11"/>
  <c r="BL355" i="11"/>
  <c r="BM355" i="11"/>
  <c r="BN355" i="11"/>
  <c r="BO355" i="11"/>
  <c r="BP355" i="11"/>
  <c r="BU355" i="11"/>
  <c r="BV355" i="11"/>
  <c r="BW355" i="11"/>
  <c r="BX355" i="11"/>
  <c r="BY355" i="11"/>
  <c r="BZ355" i="11"/>
  <c r="CA355" i="11"/>
  <c r="CB355" i="11"/>
  <c r="CC355" i="11"/>
  <c r="CD355" i="11"/>
  <c r="CE355" i="11"/>
  <c r="CK355" i="11"/>
  <c r="BG356" i="11"/>
  <c r="BH356" i="11"/>
  <c r="BI356" i="11"/>
  <c r="BJ356" i="11"/>
  <c r="BK356" i="11"/>
  <c r="BL356" i="11"/>
  <c r="BM356" i="11"/>
  <c r="BN356" i="11"/>
  <c r="BO356" i="11"/>
  <c r="BP356" i="11"/>
  <c r="BU356" i="11"/>
  <c r="BV356" i="11"/>
  <c r="BW356" i="11"/>
  <c r="BX356" i="11"/>
  <c r="BY356" i="11"/>
  <c r="BZ356" i="11"/>
  <c r="CA356" i="11"/>
  <c r="CB356" i="11"/>
  <c r="CC356" i="11"/>
  <c r="CD356" i="11"/>
  <c r="CE356" i="11"/>
  <c r="CK356" i="11"/>
  <c r="BG357" i="11"/>
  <c r="BH357" i="11"/>
  <c r="BI357" i="11"/>
  <c r="BJ357" i="11"/>
  <c r="BK357" i="11"/>
  <c r="BL357" i="11"/>
  <c r="BM357" i="11"/>
  <c r="BN357" i="11"/>
  <c r="BO357" i="11"/>
  <c r="BP357" i="11"/>
  <c r="BU357" i="11"/>
  <c r="BV357" i="11"/>
  <c r="BW357" i="11"/>
  <c r="BX357" i="11"/>
  <c r="BY357" i="11"/>
  <c r="BZ357" i="11"/>
  <c r="CA357" i="11"/>
  <c r="CB357" i="11"/>
  <c r="CC357" i="11"/>
  <c r="CD357" i="11"/>
  <c r="CE357" i="11"/>
  <c r="CK357" i="11"/>
  <c r="BG358" i="11"/>
  <c r="BH358" i="11"/>
  <c r="BI358" i="11"/>
  <c r="BJ358" i="11"/>
  <c r="BK358" i="11"/>
  <c r="BL358" i="11"/>
  <c r="BM358" i="11"/>
  <c r="BN358" i="11"/>
  <c r="BO358" i="11"/>
  <c r="BP358" i="11"/>
  <c r="BU358" i="11"/>
  <c r="BV358" i="11"/>
  <c r="BW358" i="11"/>
  <c r="BX358" i="11"/>
  <c r="BY358" i="11"/>
  <c r="BZ358" i="11"/>
  <c r="CA358" i="11"/>
  <c r="CB358" i="11"/>
  <c r="CC358" i="11"/>
  <c r="CD358" i="11"/>
  <c r="CE358" i="11"/>
  <c r="CK358" i="11"/>
  <c r="BG359" i="11"/>
  <c r="BH359" i="11"/>
  <c r="BI359" i="11"/>
  <c r="BJ359" i="11"/>
  <c r="BK359" i="11"/>
  <c r="BL359" i="11"/>
  <c r="BM359" i="11"/>
  <c r="BN359" i="11"/>
  <c r="BO359" i="11"/>
  <c r="BP359" i="11"/>
  <c r="BU359" i="11"/>
  <c r="BV359" i="11"/>
  <c r="BW359" i="11"/>
  <c r="BX359" i="11"/>
  <c r="BY359" i="11"/>
  <c r="BZ359" i="11"/>
  <c r="CA359" i="11"/>
  <c r="CB359" i="11"/>
  <c r="CC359" i="11"/>
  <c r="CD359" i="11"/>
  <c r="CE359" i="11"/>
  <c r="CK359" i="11"/>
  <c r="BG360" i="11"/>
  <c r="BH360" i="11"/>
  <c r="BI360" i="11"/>
  <c r="BJ360" i="11"/>
  <c r="BK360" i="11"/>
  <c r="BL360" i="11"/>
  <c r="BM360" i="11"/>
  <c r="BN360" i="11"/>
  <c r="BO360" i="11"/>
  <c r="BP360" i="11"/>
  <c r="BU360" i="11"/>
  <c r="BV360" i="11"/>
  <c r="BW360" i="11"/>
  <c r="BX360" i="11"/>
  <c r="BY360" i="11"/>
  <c r="BZ360" i="11"/>
  <c r="CA360" i="11"/>
  <c r="CB360" i="11"/>
  <c r="CC360" i="11"/>
  <c r="CD360" i="11"/>
  <c r="CE360" i="11"/>
  <c r="CK360" i="11"/>
  <c r="BG361" i="11"/>
  <c r="BH361" i="11"/>
  <c r="BI361" i="11"/>
  <c r="BJ361" i="11"/>
  <c r="BK361" i="11"/>
  <c r="BL361" i="11"/>
  <c r="BM361" i="11"/>
  <c r="BN361" i="11"/>
  <c r="BO361" i="11"/>
  <c r="BP361" i="11"/>
  <c r="BU361" i="11"/>
  <c r="BV361" i="11"/>
  <c r="BW361" i="11"/>
  <c r="BX361" i="11"/>
  <c r="BY361" i="11"/>
  <c r="BZ361" i="11"/>
  <c r="CA361" i="11"/>
  <c r="CB361" i="11"/>
  <c r="CC361" i="11"/>
  <c r="CD361" i="11"/>
  <c r="CE361" i="11"/>
  <c r="CK361" i="11"/>
  <c r="BG362" i="11"/>
  <c r="BH362" i="11"/>
  <c r="BI362" i="11"/>
  <c r="BJ362" i="11"/>
  <c r="BK362" i="11"/>
  <c r="BL362" i="11"/>
  <c r="BM362" i="11"/>
  <c r="BN362" i="11"/>
  <c r="BO362" i="11"/>
  <c r="BP362" i="11"/>
  <c r="BU362" i="11"/>
  <c r="BV362" i="11"/>
  <c r="BW362" i="11"/>
  <c r="BX362" i="11"/>
  <c r="BY362" i="11"/>
  <c r="BZ362" i="11"/>
  <c r="CA362" i="11"/>
  <c r="CB362" i="11"/>
  <c r="CC362" i="11"/>
  <c r="CD362" i="11"/>
  <c r="CE362" i="11"/>
  <c r="CK362" i="11"/>
  <c r="BG363" i="11"/>
  <c r="BH363" i="11"/>
  <c r="BI363" i="11"/>
  <c r="BJ363" i="11"/>
  <c r="BK363" i="11"/>
  <c r="BL363" i="11"/>
  <c r="BM363" i="11"/>
  <c r="BN363" i="11"/>
  <c r="BO363" i="11"/>
  <c r="BP363" i="11"/>
  <c r="BU363" i="11"/>
  <c r="BV363" i="11"/>
  <c r="BW363" i="11"/>
  <c r="BX363" i="11"/>
  <c r="BY363" i="11"/>
  <c r="BZ363" i="11"/>
  <c r="CA363" i="11"/>
  <c r="CB363" i="11"/>
  <c r="CC363" i="11"/>
  <c r="CD363" i="11"/>
  <c r="CE363" i="11"/>
  <c r="CK363" i="11"/>
  <c r="BG364" i="11"/>
  <c r="BH364" i="11"/>
  <c r="BI364" i="11"/>
  <c r="BJ364" i="11"/>
  <c r="BK364" i="11"/>
  <c r="BL364" i="11"/>
  <c r="BM364" i="11"/>
  <c r="BN364" i="11"/>
  <c r="BO364" i="11"/>
  <c r="BP364" i="11"/>
  <c r="BU364" i="11"/>
  <c r="BV364" i="11"/>
  <c r="BW364" i="11"/>
  <c r="BX364" i="11"/>
  <c r="BY364" i="11"/>
  <c r="BZ364" i="11"/>
  <c r="CA364" i="11"/>
  <c r="CB364" i="11"/>
  <c r="CC364" i="11"/>
  <c r="CD364" i="11"/>
  <c r="CE364" i="11"/>
  <c r="CK364" i="11"/>
  <c r="BG365" i="11"/>
  <c r="BH365" i="11"/>
  <c r="BI365" i="11"/>
  <c r="BJ365" i="11"/>
  <c r="BK365" i="11"/>
  <c r="BL365" i="11"/>
  <c r="BM365" i="11"/>
  <c r="BN365" i="11"/>
  <c r="BO365" i="11"/>
  <c r="BP365" i="11"/>
  <c r="BU365" i="11"/>
  <c r="BV365" i="11"/>
  <c r="BW365" i="11"/>
  <c r="BX365" i="11"/>
  <c r="BY365" i="11"/>
  <c r="BZ365" i="11"/>
  <c r="CA365" i="11"/>
  <c r="CB365" i="11"/>
  <c r="CC365" i="11"/>
  <c r="CD365" i="11"/>
  <c r="CE365" i="11"/>
  <c r="CK365" i="11"/>
  <c r="BG366" i="11"/>
  <c r="BH366" i="11"/>
  <c r="BI366" i="11"/>
  <c r="BJ366" i="11"/>
  <c r="BK366" i="11"/>
  <c r="BL366" i="11"/>
  <c r="BM366" i="11"/>
  <c r="BN366" i="11"/>
  <c r="BO366" i="11"/>
  <c r="BP366" i="11"/>
  <c r="BU366" i="11"/>
  <c r="BV366" i="11"/>
  <c r="BW366" i="11"/>
  <c r="BX366" i="11"/>
  <c r="BY366" i="11"/>
  <c r="BZ366" i="11"/>
  <c r="CA366" i="11"/>
  <c r="CB366" i="11"/>
  <c r="CC366" i="11"/>
  <c r="CD366" i="11"/>
  <c r="CE366" i="11"/>
  <c r="CK366" i="11"/>
  <c r="BG367" i="11"/>
  <c r="BH367" i="11"/>
  <c r="BI367" i="11"/>
  <c r="BJ367" i="11"/>
  <c r="BK367" i="11"/>
  <c r="BL367" i="11"/>
  <c r="BM367" i="11"/>
  <c r="BN367" i="11"/>
  <c r="BO367" i="11"/>
  <c r="BP367" i="11"/>
  <c r="BU367" i="11"/>
  <c r="BV367" i="11"/>
  <c r="BW367" i="11"/>
  <c r="BX367" i="11"/>
  <c r="BY367" i="11"/>
  <c r="BZ367" i="11"/>
  <c r="CA367" i="11"/>
  <c r="CB367" i="11"/>
  <c r="CC367" i="11"/>
  <c r="CD367" i="11"/>
  <c r="CE367" i="11"/>
  <c r="CK367" i="11"/>
  <c r="BG368" i="11"/>
  <c r="BH368" i="11"/>
  <c r="BI368" i="11"/>
  <c r="BJ368" i="11"/>
  <c r="BK368" i="11"/>
  <c r="BL368" i="11"/>
  <c r="BM368" i="11"/>
  <c r="BN368" i="11"/>
  <c r="BO368" i="11"/>
  <c r="BP368" i="11"/>
  <c r="BU368" i="11"/>
  <c r="BV368" i="11"/>
  <c r="BW368" i="11"/>
  <c r="BX368" i="11"/>
  <c r="BY368" i="11"/>
  <c r="BZ368" i="11"/>
  <c r="CA368" i="11"/>
  <c r="CB368" i="11"/>
  <c r="CC368" i="11"/>
  <c r="CD368" i="11"/>
  <c r="CE368" i="11"/>
  <c r="CK368" i="11"/>
  <c r="BG369" i="11"/>
  <c r="BH369" i="11"/>
  <c r="BI369" i="11"/>
  <c r="BJ369" i="11"/>
  <c r="BK369" i="11"/>
  <c r="BL369" i="11"/>
  <c r="BM369" i="11"/>
  <c r="BN369" i="11"/>
  <c r="BO369" i="11"/>
  <c r="BP369" i="11"/>
  <c r="BU369" i="11"/>
  <c r="BV369" i="11"/>
  <c r="BW369" i="11"/>
  <c r="BX369" i="11"/>
  <c r="BY369" i="11"/>
  <c r="BZ369" i="11"/>
  <c r="CA369" i="11"/>
  <c r="CB369" i="11"/>
  <c r="CC369" i="11"/>
  <c r="CD369" i="11"/>
  <c r="CE369" i="11"/>
  <c r="CK369" i="11"/>
  <c r="BG370" i="11"/>
  <c r="BH370" i="11"/>
  <c r="BI370" i="11"/>
  <c r="BJ370" i="11"/>
  <c r="BK370" i="11"/>
  <c r="BL370" i="11"/>
  <c r="BM370" i="11"/>
  <c r="BN370" i="11"/>
  <c r="BO370" i="11"/>
  <c r="BP370" i="11"/>
  <c r="BU370" i="11"/>
  <c r="BV370" i="11"/>
  <c r="BW370" i="11"/>
  <c r="BX370" i="11"/>
  <c r="BY370" i="11"/>
  <c r="BZ370" i="11"/>
  <c r="CA370" i="11"/>
  <c r="CB370" i="11"/>
  <c r="CC370" i="11"/>
  <c r="CD370" i="11"/>
  <c r="CE370" i="11"/>
  <c r="CK370" i="11"/>
  <c r="BG371" i="11"/>
  <c r="BH371" i="11"/>
  <c r="BI371" i="11"/>
  <c r="BJ371" i="11"/>
  <c r="BK371" i="11"/>
  <c r="BL371" i="11"/>
  <c r="BM371" i="11"/>
  <c r="BN371" i="11"/>
  <c r="BO371" i="11"/>
  <c r="BP371" i="11"/>
  <c r="BU371" i="11"/>
  <c r="BV371" i="11"/>
  <c r="BW371" i="11"/>
  <c r="BX371" i="11"/>
  <c r="BY371" i="11"/>
  <c r="BZ371" i="11"/>
  <c r="CA371" i="11"/>
  <c r="CB371" i="11"/>
  <c r="CC371" i="11"/>
  <c r="CD371" i="11"/>
  <c r="CE371" i="11"/>
  <c r="CK371" i="11"/>
  <c r="BG372" i="11"/>
  <c r="BH372" i="11"/>
  <c r="BI372" i="11"/>
  <c r="BJ372" i="11"/>
  <c r="BK372" i="11"/>
  <c r="BL372" i="11"/>
  <c r="BM372" i="11"/>
  <c r="BN372" i="11"/>
  <c r="BO372" i="11"/>
  <c r="BP372" i="11"/>
  <c r="BU372" i="11"/>
  <c r="BV372" i="11"/>
  <c r="BW372" i="11"/>
  <c r="BX372" i="11"/>
  <c r="BY372" i="11"/>
  <c r="BZ372" i="11"/>
  <c r="CA372" i="11"/>
  <c r="CB372" i="11"/>
  <c r="CC372" i="11"/>
  <c r="CD372" i="11"/>
  <c r="CE372" i="11"/>
  <c r="CK372" i="11"/>
  <c r="BG373" i="11"/>
  <c r="BH373" i="11"/>
  <c r="BI373" i="11"/>
  <c r="BJ373" i="11"/>
  <c r="BK373" i="11"/>
  <c r="BL373" i="11"/>
  <c r="BM373" i="11"/>
  <c r="BN373" i="11"/>
  <c r="BO373" i="11"/>
  <c r="BP373" i="11"/>
  <c r="BU373" i="11"/>
  <c r="BV373" i="11"/>
  <c r="BW373" i="11"/>
  <c r="BX373" i="11"/>
  <c r="BY373" i="11"/>
  <c r="BZ373" i="11"/>
  <c r="CA373" i="11"/>
  <c r="CB373" i="11"/>
  <c r="CC373" i="11"/>
  <c r="CD373" i="11"/>
  <c r="CE373" i="11"/>
  <c r="CK373" i="11"/>
  <c r="BG374" i="11"/>
  <c r="BH374" i="11"/>
  <c r="BI374" i="11"/>
  <c r="BJ374" i="11"/>
  <c r="BK374" i="11"/>
  <c r="BL374" i="11"/>
  <c r="BM374" i="11"/>
  <c r="BN374" i="11"/>
  <c r="BO374" i="11"/>
  <c r="BP374" i="11"/>
  <c r="BU374" i="11"/>
  <c r="BV374" i="11"/>
  <c r="BW374" i="11"/>
  <c r="BX374" i="11"/>
  <c r="BY374" i="11"/>
  <c r="BZ374" i="11"/>
  <c r="CA374" i="11"/>
  <c r="CB374" i="11"/>
  <c r="CC374" i="11"/>
  <c r="CD374" i="11"/>
  <c r="CE374" i="11"/>
  <c r="CK374" i="11"/>
  <c r="BG375" i="11"/>
  <c r="BH375" i="11"/>
  <c r="BI375" i="11"/>
  <c r="BJ375" i="11"/>
  <c r="BK375" i="11"/>
  <c r="BL375" i="11"/>
  <c r="BM375" i="11"/>
  <c r="BN375" i="11"/>
  <c r="BO375" i="11"/>
  <c r="BP375" i="11"/>
  <c r="BU375" i="11"/>
  <c r="BV375" i="11"/>
  <c r="BW375" i="11"/>
  <c r="BX375" i="11"/>
  <c r="BY375" i="11"/>
  <c r="BZ375" i="11"/>
  <c r="CA375" i="11"/>
  <c r="CB375" i="11"/>
  <c r="CC375" i="11"/>
  <c r="CD375" i="11"/>
  <c r="CE375" i="11"/>
  <c r="CK375" i="11"/>
  <c r="BG376" i="11"/>
  <c r="BH376" i="11"/>
  <c r="BI376" i="11"/>
  <c r="BJ376" i="11"/>
  <c r="BK376" i="11"/>
  <c r="BL376" i="11"/>
  <c r="BM376" i="11"/>
  <c r="BN376" i="11"/>
  <c r="BO376" i="11"/>
  <c r="BP376" i="11"/>
  <c r="BU376" i="11"/>
  <c r="BV376" i="11"/>
  <c r="BW376" i="11"/>
  <c r="BX376" i="11"/>
  <c r="BY376" i="11"/>
  <c r="BZ376" i="11"/>
  <c r="CA376" i="11"/>
  <c r="CB376" i="11"/>
  <c r="CC376" i="11"/>
  <c r="CD376" i="11"/>
  <c r="CE376" i="11"/>
  <c r="CK376" i="11"/>
  <c r="BG377" i="11"/>
  <c r="BH377" i="11"/>
  <c r="BI377" i="11"/>
  <c r="BJ377" i="11"/>
  <c r="BK377" i="11"/>
  <c r="BL377" i="11"/>
  <c r="BM377" i="11"/>
  <c r="BN377" i="11"/>
  <c r="BO377" i="11"/>
  <c r="BP377" i="11"/>
  <c r="BU377" i="11"/>
  <c r="BV377" i="11"/>
  <c r="BW377" i="11"/>
  <c r="BX377" i="11"/>
  <c r="BY377" i="11"/>
  <c r="BZ377" i="11"/>
  <c r="CA377" i="11"/>
  <c r="CB377" i="11"/>
  <c r="CC377" i="11"/>
  <c r="CD377" i="11"/>
  <c r="CE377" i="11"/>
  <c r="CK377" i="11"/>
  <c r="BG378" i="11"/>
  <c r="BH378" i="11"/>
  <c r="BI378" i="11"/>
  <c r="BJ378" i="11"/>
  <c r="BK378" i="11"/>
  <c r="BL378" i="11"/>
  <c r="BM378" i="11"/>
  <c r="BN378" i="11"/>
  <c r="BO378" i="11"/>
  <c r="BP378" i="11"/>
  <c r="BU378" i="11"/>
  <c r="BV378" i="11"/>
  <c r="BW378" i="11"/>
  <c r="BX378" i="11"/>
  <c r="BY378" i="11"/>
  <c r="BZ378" i="11"/>
  <c r="CA378" i="11"/>
  <c r="CB378" i="11"/>
  <c r="CC378" i="11"/>
  <c r="CD378" i="11"/>
  <c r="CE378" i="11"/>
  <c r="CK378" i="11"/>
  <c r="BG379" i="11"/>
  <c r="BH379" i="11"/>
  <c r="BI379" i="11"/>
  <c r="BJ379" i="11"/>
  <c r="BK379" i="11"/>
  <c r="BL379" i="11"/>
  <c r="BM379" i="11"/>
  <c r="BN379" i="11"/>
  <c r="BO379" i="11"/>
  <c r="BP379" i="11"/>
  <c r="BU379" i="11"/>
  <c r="BV379" i="11"/>
  <c r="BW379" i="11"/>
  <c r="BX379" i="11"/>
  <c r="BY379" i="11"/>
  <c r="BZ379" i="11"/>
  <c r="CA379" i="11"/>
  <c r="CB379" i="11"/>
  <c r="CC379" i="11"/>
  <c r="CD379" i="11"/>
  <c r="CE379" i="11"/>
  <c r="CK379" i="11"/>
  <c r="BG380" i="11"/>
  <c r="BH380" i="11"/>
  <c r="BI380" i="11"/>
  <c r="BJ380" i="11"/>
  <c r="BK380" i="11"/>
  <c r="BL380" i="11"/>
  <c r="BM380" i="11"/>
  <c r="BN380" i="11"/>
  <c r="BO380" i="11"/>
  <c r="BP380" i="11"/>
  <c r="BU380" i="11"/>
  <c r="BV380" i="11"/>
  <c r="BW380" i="11"/>
  <c r="BX380" i="11"/>
  <c r="BY380" i="11"/>
  <c r="BZ380" i="11"/>
  <c r="CA380" i="11"/>
  <c r="CB380" i="11"/>
  <c r="CC380" i="11"/>
  <c r="CD380" i="11"/>
  <c r="CE380" i="11"/>
  <c r="CK380" i="11"/>
  <c r="BG381" i="11"/>
  <c r="BH381" i="11"/>
  <c r="BI381" i="11"/>
  <c r="BJ381" i="11"/>
  <c r="BK381" i="11"/>
  <c r="BL381" i="11"/>
  <c r="BM381" i="11"/>
  <c r="BN381" i="11"/>
  <c r="BO381" i="11"/>
  <c r="BP381" i="11"/>
  <c r="BU381" i="11"/>
  <c r="BV381" i="11"/>
  <c r="BW381" i="11"/>
  <c r="BX381" i="11"/>
  <c r="BY381" i="11"/>
  <c r="BZ381" i="11"/>
  <c r="CA381" i="11"/>
  <c r="CB381" i="11"/>
  <c r="CC381" i="11"/>
  <c r="CD381" i="11"/>
  <c r="CE381" i="11"/>
  <c r="CK381" i="11"/>
  <c r="BG382" i="11"/>
  <c r="BH382" i="11"/>
  <c r="BI382" i="11"/>
  <c r="BJ382" i="11"/>
  <c r="BK382" i="11"/>
  <c r="BL382" i="11"/>
  <c r="BM382" i="11"/>
  <c r="BN382" i="11"/>
  <c r="BO382" i="11"/>
  <c r="BP382" i="11"/>
  <c r="BU382" i="11"/>
  <c r="BV382" i="11"/>
  <c r="BW382" i="11"/>
  <c r="BX382" i="11"/>
  <c r="BY382" i="11"/>
  <c r="BZ382" i="11"/>
  <c r="CA382" i="11"/>
  <c r="CB382" i="11"/>
  <c r="CC382" i="11"/>
  <c r="CD382" i="11"/>
  <c r="CE382" i="11"/>
  <c r="CK382" i="11"/>
  <c r="BG383" i="11"/>
  <c r="BH383" i="11"/>
  <c r="BI383" i="11"/>
  <c r="BJ383" i="11"/>
  <c r="BK383" i="11"/>
  <c r="BL383" i="11"/>
  <c r="BM383" i="11"/>
  <c r="BN383" i="11"/>
  <c r="BO383" i="11"/>
  <c r="BP383" i="11"/>
  <c r="BU383" i="11"/>
  <c r="BV383" i="11"/>
  <c r="BW383" i="11"/>
  <c r="BX383" i="11"/>
  <c r="BY383" i="11"/>
  <c r="BZ383" i="11"/>
  <c r="CA383" i="11"/>
  <c r="CB383" i="11"/>
  <c r="CC383" i="11"/>
  <c r="CD383" i="11"/>
  <c r="CE383" i="11"/>
  <c r="CK383" i="11"/>
  <c r="BG384" i="11"/>
  <c r="BH384" i="11"/>
  <c r="BI384" i="11"/>
  <c r="BJ384" i="11"/>
  <c r="BK384" i="11"/>
  <c r="BL384" i="11"/>
  <c r="BM384" i="11"/>
  <c r="BN384" i="11"/>
  <c r="BO384" i="11"/>
  <c r="BP384" i="11"/>
  <c r="BU384" i="11"/>
  <c r="BV384" i="11"/>
  <c r="BW384" i="11"/>
  <c r="BX384" i="11"/>
  <c r="BY384" i="11"/>
  <c r="BZ384" i="11"/>
  <c r="CA384" i="11"/>
  <c r="CB384" i="11"/>
  <c r="CC384" i="11"/>
  <c r="CD384" i="11"/>
  <c r="CE384" i="11"/>
  <c r="CK384" i="11"/>
  <c r="BG385" i="11"/>
  <c r="BH385" i="11"/>
  <c r="BI385" i="11"/>
  <c r="BJ385" i="11"/>
  <c r="BK385" i="11"/>
  <c r="BL385" i="11"/>
  <c r="BM385" i="11"/>
  <c r="BN385" i="11"/>
  <c r="BO385" i="11"/>
  <c r="BP385" i="11"/>
  <c r="BU385" i="11"/>
  <c r="BV385" i="11"/>
  <c r="BW385" i="11"/>
  <c r="BX385" i="11"/>
  <c r="BY385" i="11"/>
  <c r="BZ385" i="11"/>
  <c r="CA385" i="11"/>
  <c r="CB385" i="11"/>
  <c r="CC385" i="11"/>
  <c r="CD385" i="11"/>
  <c r="CE385" i="11"/>
  <c r="CK385" i="11"/>
  <c r="BG386" i="11"/>
  <c r="BH386" i="11"/>
  <c r="BI386" i="11"/>
  <c r="BJ386" i="11"/>
  <c r="BK386" i="11"/>
  <c r="BL386" i="11"/>
  <c r="BM386" i="11"/>
  <c r="BN386" i="11"/>
  <c r="BO386" i="11"/>
  <c r="BP386" i="11"/>
  <c r="BU386" i="11"/>
  <c r="BV386" i="11"/>
  <c r="BW386" i="11"/>
  <c r="BX386" i="11"/>
  <c r="BY386" i="11"/>
  <c r="BZ386" i="11"/>
  <c r="CA386" i="11"/>
  <c r="CB386" i="11"/>
  <c r="CC386" i="11"/>
  <c r="CD386" i="11"/>
  <c r="CE386" i="11"/>
  <c r="CK386" i="11"/>
  <c r="BG387" i="11"/>
  <c r="BH387" i="11"/>
  <c r="BI387" i="11"/>
  <c r="BJ387" i="11"/>
  <c r="BK387" i="11"/>
  <c r="BL387" i="11"/>
  <c r="BM387" i="11"/>
  <c r="BN387" i="11"/>
  <c r="BO387" i="11"/>
  <c r="BP387" i="11"/>
  <c r="BU387" i="11"/>
  <c r="BV387" i="11"/>
  <c r="BW387" i="11"/>
  <c r="BX387" i="11"/>
  <c r="BY387" i="11"/>
  <c r="BZ387" i="11"/>
  <c r="CA387" i="11"/>
  <c r="CB387" i="11"/>
  <c r="CC387" i="11"/>
  <c r="CD387" i="11"/>
  <c r="CE387" i="11"/>
  <c r="CK387" i="11"/>
  <c r="BG388" i="11"/>
  <c r="BH388" i="11"/>
  <c r="BI388" i="11"/>
  <c r="BJ388" i="11"/>
  <c r="BK388" i="11"/>
  <c r="BL388" i="11"/>
  <c r="BM388" i="11"/>
  <c r="BN388" i="11"/>
  <c r="BO388" i="11"/>
  <c r="BP388" i="11"/>
  <c r="BU388" i="11"/>
  <c r="BV388" i="11"/>
  <c r="BW388" i="11"/>
  <c r="BX388" i="11"/>
  <c r="BY388" i="11"/>
  <c r="BZ388" i="11"/>
  <c r="CA388" i="11"/>
  <c r="CB388" i="11"/>
  <c r="CC388" i="11"/>
  <c r="CD388" i="11"/>
  <c r="CE388" i="11"/>
  <c r="CK388" i="11"/>
  <c r="AZ15" i="11"/>
  <c r="CL15" i="11" s="1"/>
  <c r="AZ16" i="11"/>
  <c r="CL16" i="11" s="1"/>
  <c r="AZ17" i="11"/>
  <c r="CL17" i="11" s="1"/>
  <c r="AZ18" i="11"/>
  <c r="CL18" i="11" s="1"/>
  <c r="AZ19" i="11"/>
  <c r="CL19" i="11" s="1"/>
  <c r="AZ20" i="11"/>
  <c r="CL20" i="11" s="1"/>
  <c r="AZ21" i="11"/>
  <c r="CL21" i="11" s="1"/>
  <c r="AZ22" i="11"/>
  <c r="CL22" i="11" s="1"/>
  <c r="AZ23" i="11"/>
  <c r="CL23" i="11" s="1"/>
  <c r="AZ24" i="11"/>
  <c r="CL24" i="11" s="1"/>
  <c r="AZ25" i="11"/>
  <c r="CL25" i="11" s="1"/>
  <c r="AZ26" i="11"/>
  <c r="CL26" i="11" s="1"/>
  <c r="AZ27" i="11"/>
  <c r="CL27" i="11" s="1"/>
  <c r="AZ28" i="11"/>
  <c r="CL28" i="11" s="1"/>
  <c r="AZ29" i="11"/>
  <c r="CL29" i="11" s="1"/>
  <c r="AZ30" i="11"/>
  <c r="CL30" i="11" s="1"/>
  <c r="AZ31" i="11"/>
  <c r="CL31" i="11" s="1"/>
  <c r="AZ32" i="11"/>
  <c r="CL32" i="11" s="1"/>
  <c r="AZ33" i="11"/>
  <c r="CL33" i="11" s="1"/>
  <c r="AZ34" i="11"/>
  <c r="CL34" i="11" s="1"/>
  <c r="AZ35" i="11"/>
  <c r="CL35" i="11" s="1"/>
  <c r="AZ36" i="11"/>
  <c r="CL36" i="11" s="1"/>
  <c r="AZ37" i="11"/>
  <c r="CL37" i="11" s="1"/>
  <c r="AZ38" i="11"/>
  <c r="CL38" i="11" s="1"/>
  <c r="AZ39" i="11"/>
  <c r="CL39" i="11" s="1"/>
  <c r="AZ40" i="11"/>
  <c r="CL40" i="11" s="1"/>
  <c r="AZ41" i="11"/>
  <c r="CL41" i="11" s="1"/>
  <c r="AZ42" i="11"/>
  <c r="CL42" i="11" s="1"/>
  <c r="AZ43" i="11"/>
  <c r="CL43" i="11" s="1"/>
  <c r="AZ44" i="11"/>
  <c r="CL44" i="11" s="1"/>
  <c r="AZ45" i="11"/>
  <c r="CL45" i="11" s="1"/>
  <c r="AZ46" i="11"/>
  <c r="CL46" i="11" s="1"/>
  <c r="AZ47" i="11"/>
  <c r="CL47" i="11" s="1"/>
  <c r="AZ48" i="11"/>
  <c r="CL48" i="11" s="1"/>
  <c r="AZ49" i="11"/>
  <c r="CL49" i="11" s="1"/>
  <c r="AZ50" i="11"/>
  <c r="CL50" i="11" s="1"/>
  <c r="AZ51" i="11"/>
  <c r="CL51" i="11" s="1"/>
  <c r="AZ52" i="11"/>
  <c r="CL52" i="11" s="1"/>
  <c r="AZ53" i="11"/>
  <c r="CL53" i="11" s="1"/>
  <c r="AZ54" i="11"/>
  <c r="CL54" i="11" s="1"/>
  <c r="AZ55" i="11"/>
  <c r="CL55" i="11" s="1"/>
  <c r="AZ56" i="11"/>
  <c r="CL56" i="11" s="1"/>
  <c r="AZ57" i="11"/>
  <c r="CL57" i="11" s="1"/>
  <c r="AZ58" i="11"/>
  <c r="CL58" i="11" s="1"/>
  <c r="AZ59" i="11"/>
  <c r="CL59" i="11" s="1"/>
  <c r="AZ60" i="11"/>
  <c r="CL60" i="11" s="1"/>
  <c r="AZ61" i="11"/>
  <c r="CL61" i="11" s="1"/>
  <c r="AZ62" i="11"/>
  <c r="CL62" i="11" s="1"/>
  <c r="AZ63" i="11"/>
  <c r="CL63" i="11" s="1"/>
  <c r="AZ64" i="11"/>
  <c r="CL64" i="11" s="1"/>
  <c r="AZ65" i="11"/>
  <c r="CL65" i="11" s="1"/>
  <c r="AZ66" i="11"/>
  <c r="CL66" i="11" s="1"/>
  <c r="AZ67" i="11"/>
  <c r="CL67" i="11" s="1"/>
  <c r="AZ68" i="11"/>
  <c r="CL68" i="11" s="1"/>
  <c r="AZ69" i="11"/>
  <c r="CL69" i="11" s="1"/>
  <c r="AZ70" i="11"/>
  <c r="CL70" i="11" s="1"/>
  <c r="AZ71" i="11"/>
  <c r="CL71" i="11" s="1"/>
  <c r="AZ72" i="11"/>
  <c r="CL72" i="11" s="1"/>
  <c r="AZ73" i="11"/>
  <c r="CL73" i="11" s="1"/>
  <c r="AZ74" i="11"/>
  <c r="CL74" i="11" s="1"/>
  <c r="AZ75" i="11"/>
  <c r="CL75" i="11" s="1"/>
  <c r="AZ76" i="11"/>
  <c r="CL76" i="11" s="1"/>
  <c r="AZ77" i="11"/>
  <c r="CL77" i="11" s="1"/>
  <c r="AZ78" i="11"/>
  <c r="CL78" i="11" s="1"/>
  <c r="AZ79" i="11"/>
  <c r="CL79" i="11" s="1"/>
  <c r="AZ80" i="11"/>
  <c r="CL80" i="11" s="1"/>
  <c r="AZ81" i="11"/>
  <c r="CL81" i="11" s="1"/>
  <c r="AZ82" i="11"/>
  <c r="CL82" i="11" s="1"/>
  <c r="AZ83" i="11"/>
  <c r="CL83" i="11" s="1"/>
  <c r="AZ84" i="11"/>
  <c r="CL84" i="11" s="1"/>
  <c r="AZ85" i="11"/>
  <c r="CL85" i="11" s="1"/>
  <c r="AZ86" i="11"/>
  <c r="CL86" i="11" s="1"/>
  <c r="AZ87" i="11"/>
  <c r="CL87" i="11" s="1"/>
  <c r="AZ88" i="11"/>
  <c r="AZ89" i="11"/>
  <c r="CL89" i="11" s="1"/>
  <c r="AZ90" i="11"/>
  <c r="CL90" i="11" s="1"/>
  <c r="AZ91" i="11"/>
  <c r="CL91" i="11" s="1"/>
  <c r="AZ92" i="11"/>
  <c r="CL92" i="11" s="1"/>
  <c r="AZ93" i="11"/>
  <c r="CL93" i="11" s="1"/>
  <c r="AZ94" i="11"/>
  <c r="CL94" i="11" s="1"/>
  <c r="AZ95" i="11"/>
  <c r="CL95" i="11" s="1"/>
  <c r="AZ96" i="11"/>
  <c r="CL96" i="11" s="1"/>
  <c r="AZ97" i="11"/>
  <c r="CL97" i="11" s="1"/>
  <c r="AZ98" i="11"/>
  <c r="CL98" i="11" s="1"/>
  <c r="AZ99" i="11"/>
  <c r="CL99" i="11" s="1"/>
  <c r="AZ100" i="11"/>
  <c r="CL100" i="11" s="1"/>
  <c r="AZ101" i="11"/>
  <c r="CL101" i="11" s="1"/>
  <c r="AZ102" i="11"/>
  <c r="CL102" i="11" s="1"/>
  <c r="AZ103" i="11"/>
  <c r="CL103" i="11" s="1"/>
  <c r="AZ104" i="11"/>
  <c r="CL104" i="11" s="1"/>
  <c r="AZ105" i="11"/>
  <c r="CL105" i="11" s="1"/>
  <c r="AZ106" i="11"/>
  <c r="CL106" i="11" s="1"/>
  <c r="AZ107" i="11"/>
  <c r="CL107" i="11" s="1"/>
  <c r="AZ108" i="11"/>
  <c r="CL108" i="11" s="1"/>
  <c r="AZ109" i="11"/>
  <c r="CL109" i="11" s="1"/>
  <c r="AZ110" i="11"/>
  <c r="CL110" i="11" s="1"/>
  <c r="AZ111" i="11"/>
  <c r="CL111" i="11" s="1"/>
  <c r="AZ112" i="11"/>
  <c r="CL112" i="11" s="1"/>
  <c r="AZ113" i="11"/>
  <c r="AZ114" i="11"/>
  <c r="CL114" i="11" s="1"/>
  <c r="AZ115" i="11"/>
  <c r="CL115" i="11" s="1"/>
  <c r="AZ116" i="11"/>
  <c r="CL116" i="11" s="1"/>
  <c r="AZ117" i="11"/>
  <c r="CL117" i="11" s="1"/>
  <c r="AZ118" i="11"/>
  <c r="CL118" i="11" s="1"/>
  <c r="AZ119" i="11"/>
  <c r="CL119" i="11" s="1"/>
  <c r="AZ120" i="11"/>
  <c r="CL120" i="11" s="1"/>
  <c r="AZ121" i="11"/>
  <c r="CL121" i="11" s="1"/>
  <c r="AZ122" i="11"/>
  <c r="CL122" i="11" s="1"/>
  <c r="AZ123" i="11"/>
  <c r="CL123" i="11" s="1"/>
  <c r="AZ124" i="11"/>
  <c r="CL124" i="11" s="1"/>
  <c r="AZ125" i="11"/>
  <c r="CL125" i="11" s="1"/>
  <c r="AZ126" i="11"/>
  <c r="CL126" i="11" s="1"/>
  <c r="AZ127" i="11"/>
  <c r="CL127" i="11" s="1"/>
  <c r="AZ128" i="11"/>
  <c r="CL128" i="11" s="1"/>
  <c r="AZ129" i="11"/>
  <c r="CL129" i="11" s="1"/>
  <c r="AZ130" i="11"/>
  <c r="CL130" i="11" s="1"/>
  <c r="AZ131" i="11"/>
  <c r="CL131" i="11" s="1"/>
  <c r="AZ132" i="11"/>
  <c r="CL132" i="11" s="1"/>
  <c r="AZ133" i="11"/>
  <c r="CL133" i="11" s="1"/>
  <c r="AZ134" i="11"/>
  <c r="CL134" i="11" s="1"/>
  <c r="AZ135" i="11"/>
  <c r="CL135" i="11" s="1"/>
  <c r="AZ136" i="11"/>
  <c r="CL136" i="11" s="1"/>
  <c r="AZ137" i="11"/>
  <c r="CL137" i="11" s="1"/>
  <c r="AZ138" i="11"/>
  <c r="CL138" i="11" s="1"/>
  <c r="AZ139" i="11"/>
  <c r="CL139" i="11" s="1"/>
  <c r="AZ140" i="11"/>
  <c r="CL140" i="11" s="1"/>
  <c r="AZ141" i="11"/>
  <c r="CL141" i="11" s="1"/>
  <c r="AZ142" i="11"/>
  <c r="CL142" i="11" s="1"/>
  <c r="AZ143" i="11"/>
  <c r="CL143" i="11" s="1"/>
  <c r="AZ144" i="11"/>
  <c r="CL144" i="11" s="1"/>
  <c r="AZ145" i="11"/>
  <c r="CL145" i="11" s="1"/>
  <c r="AZ146" i="11"/>
  <c r="CL146" i="11" s="1"/>
  <c r="AZ147" i="11"/>
  <c r="CL147" i="11" s="1"/>
  <c r="AZ148" i="11"/>
  <c r="CL148" i="11" s="1"/>
  <c r="AZ149" i="11"/>
  <c r="CL149" i="11" s="1"/>
  <c r="AZ150" i="11"/>
  <c r="CL150" i="11" s="1"/>
  <c r="AZ151" i="11"/>
  <c r="CL151" i="11" s="1"/>
  <c r="AZ152" i="11"/>
  <c r="CL152" i="11" s="1"/>
  <c r="AZ153" i="11"/>
  <c r="CL153" i="11" s="1"/>
  <c r="AZ154" i="11"/>
  <c r="CL154" i="11" s="1"/>
  <c r="AZ155" i="11"/>
  <c r="CL155" i="11" s="1"/>
  <c r="AZ156" i="11"/>
  <c r="CL156" i="11" s="1"/>
  <c r="AZ157" i="11"/>
  <c r="CL157" i="11" s="1"/>
  <c r="AZ158" i="11"/>
  <c r="CL158" i="11" s="1"/>
  <c r="AZ159" i="11"/>
  <c r="CL159" i="11" s="1"/>
  <c r="AZ160" i="11"/>
  <c r="CL160" i="11" s="1"/>
  <c r="AZ161" i="11"/>
  <c r="CL161" i="11" s="1"/>
  <c r="AZ162" i="11"/>
  <c r="CL162" i="11" s="1"/>
  <c r="AZ163" i="11"/>
  <c r="CL163" i="11" s="1"/>
  <c r="AZ164" i="11"/>
  <c r="CL164" i="11" s="1"/>
  <c r="AZ165" i="11"/>
  <c r="CL165" i="11" s="1"/>
  <c r="AZ166" i="11"/>
  <c r="CL166" i="11" s="1"/>
  <c r="AZ167" i="11"/>
  <c r="CL167" i="11" s="1"/>
  <c r="AZ168" i="11"/>
  <c r="CL168" i="11" s="1"/>
  <c r="AZ169" i="11"/>
  <c r="CL169" i="11" s="1"/>
  <c r="AZ170" i="11"/>
  <c r="CL170" i="11" s="1"/>
  <c r="AZ171" i="11"/>
  <c r="CL171" i="11" s="1"/>
  <c r="AZ172" i="11"/>
  <c r="CL172" i="11" s="1"/>
  <c r="AZ173" i="11"/>
  <c r="CL173" i="11" s="1"/>
  <c r="AZ174" i="11"/>
  <c r="CL174" i="11" s="1"/>
  <c r="AZ175" i="11"/>
  <c r="CL175" i="11" s="1"/>
  <c r="AZ176" i="11"/>
  <c r="CL176" i="11" s="1"/>
  <c r="AZ177" i="11"/>
  <c r="CL177" i="11" s="1"/>
  <c r="AZ178" i="11"/>
  <c r="CL178" i="11" s="1"/>
  <c r="AZ179" i="11"/>
  <c r="CL179" i="11" s="1"/>
  <c r="AZ180" i="11"/>
  <c r="CL180" i="11" s="1"/>
  <c r="AZ181" i="11"/>
  <c r="CL181" i="11" s="1"/>
  <c r="AZ182" i="11"/>
  <c r="CL182" i="11" s="1"/>
  <c r="AZ183" i="11"/>
  <c r="CL183" i="11" s="1"/>
  <c r="AZ184" i="11"/>
  <c r="CL184" i="11" s="1"/>
  <c r="AZ185" i="11"/>
  <c r="CL185" i="11" s="1"/>
  <c r="AZ186" i="11"/>
  <c r="CL186" i="11" s="1"/>
  <c r="AZ187" i="11"/>
  <c r="CL187" i="11" s="1"/>
  <c r="AZ188" i="11"/>
  <c r="CL188" i="11" s="1"/>
  <c r="AZ189" i="11"/>
  <c r="CL189" i="11" s="1"/>
  <c r="AZ190" i="11"/>
  <c r="CL190" i="11" s="1"/>
  <c r="AZ191" i="11"/>
  <c r="CL191" i="11" s="1"/>
  <c r="AZ192" i="11"/>
  <c r="CL192" i="11" s="1"/>
  <c r="AZ193" i="11"/>
  <c r="CL193" i="11" s="1"/>
  <c r="AZ194" i="11"/>
  <c r="CL194" i="11" s="1"/>
  <c r="AZ195" i="11"/>
  <c r="CL195" i="11" s="1"/>
  <c r="AZ196" i="11"/>
  <c r="CL196" i="11" s="1"/>
  <c r="AZ197" i="11"/>
  <c r="CL197" i="11" s="1"/>
  <c r="AZ198" i="11"/>
  <c r="CL198" i="11" s="1"/>
  <c r="AZ199" i="11"/>
  <c r="CL199" i="11" s="1"/>
  <c r="AZ200" i="11"/>
  <c r="CL200" i="11" s="1"/>
  <c r="AZ201" i="11"/>
  <c r="CL201" i="11" s="1"/>
  <c r="AZ202" i="11"/>
  <c r="CL202" i="11" s="1"/>
  <c r="AZ203" i="11"/>
  <c r="CL203" i="11" s="1"/>
  <c r="AZ204" i="11"/>
  <c r="CL204" i="11" s="1"/>
  <c r="AZ205" i="11"/>
  <c r="CL205" i="11" s="1"/>
  <c r="AZ206" i="11"/>
  <c r="CL206" i="11" s="1"/>
  <c r="AZ207" i="11"/>
  <c r="CL207" i="11" s="1"/>
  <c r="AZ208" i="11"/>
  <c r="CL208" i="11" s="1"/>
  <c r="AZ209" i="11"/>
  <c r="CL209" i="11" s="1"/>
  <c r="AZ210" i="11"/>
  <c r="CL210" i="11" s="1"/>
  <c r="AZ211" i="11"/>
  <c r="CL211" i="11" s="1"/>
  <c r="AZ212" i="11"/>
  <c r="CL212" i="11" s="1"/>
  <c r="AZ213" i="11"/>
  <c r="CL213" i="11" s="1"/>
  <c r="AZ214" i="11"/>
  <c r="CL214" i="11" s="1"/>
  <c r="AZ215" i="11"/>
  <c r="CL215" i="11" s="1"/>
  <c r="AZ216" i="11"/>
  <c r="CL216" i="11" s="1"/>
  <c r="AZ217" i="11"/>
  <c r="CL217" i="11" s="1"/>
  <c r="AZ218" i="11"/>
  <c r="CL218" i="11" s="1"/>
  <c r="AZ219" i="11"/>
  <c r="CL219" i="11" s="1"/>
  <c r="AZ220" i="11"/>
  <c r="CL220" i="11" s="1"/>
  <c r="AZ221" i="11"/>
  <c r="CL221" i="11" s="1"/>
  <c r="AZ222" i="11"/>
  <c r="CL222" i="11" s="1"/>
  <c r="AZ223" i="11"/>
  <c r="CL223" i="11" s="1"/>
  <c r="AZ224" i="11"/>
  <c r="CL224" i="11" s="1"/>
  <c r="AZ225" i="11"/>
  <c r="CL225" i="11" s="1"/>
  <c r="AZ226" i="11"/>
  <c r="CL226" i="11" s="1"/>
  <c r="AZ227" i="11"/>
  <c r="CL227" i="11" s="1"/>
  <c r="AZ228" i="11"/>
  <c r="CL228" i="11" s="1"/>
  <c r="AZ229" i="11"/>
  <c r="AZ230" i="11"/>
  <c r="CL230" i="11" s="1"/>
  <c r="AZ231" i="11"/>
  <c r="CL231" i="11" s="1"/>
  <c r="AZ232" i="11"/>
  <c r="CL232" i="11" s="1"/>
  <c r="AZ233" i="11"/>
  <c r="CL233" i="11" s="1"/>
  <c r="AZ234" i="11"/>
  <c r="CL234" i="11" s="1"/>
  <c r="AZ235" i="11"/>
  <c r="CL235" i="11" s="1"/>
  <c r="AZ236" i="11"/>
  <c r="CL236" i="11" s="1"/>
  <c r="AZ237" i="11"/>
  <c r="CL237" i="11" s="1"/>
  <c r="AZ238" i="11"/>
  <c r="CL238" i="11" s="1"/>
  <c r="AZ239" i="11"/>
  <c r="CL239" i="11" s="1"/>
  <c r="AZ240" i="11"/>
  <c r="CL240" i="11" s="1"/>
  <c r="AZ241" i="11"/>
  <c r="CL241" i="11" s="1"/>
  <c r="AZ242" i="11"/>
  <c r="CL242" i="11" s="1"/>
  <c r="AZ243" i="11"/>
  <c r="CL243" i="11" s="1"/>
  <c r="AZ244" i="11"/>
  <c r="CL244" i="11" s="1"/>
  <c r="AZ245" i="11"/>
  <c r="CL245" i="11" s="1"/>
  <c r="AZ246" i="11"/>
  <c r="CL246" i="11" s="1"/>
  <c r="AZ247" i="11"/>
  <c r="CL247" i="11" s="1"/>
  <c r="AZ248" i="11"/>
  <c r="CL248" i="11" s="1"/>
  <c r="AZ249" i="11"/>
  <c r="CL249" i="11" s="1"/>
  <c r="AZ250" i="11"/>
  <c r="CL250" i="11" s="1"/>
  <c r="AZ251" i="11"/>
  <c r="CL251" i="11" s="1"/>
  <c r="AZ252" i="11"/>
  <c r="CL252" i="11" s="1"/>
  <c r="AZ253" i="11"/>
  <c r="CL253" i="11" s="1"/>
  <c r="AZ254" i="11"/>
  <c r="CL254" i="11" s="1"/>
  <c r="AZ255" i="11"/>
  <c r="CL255" i="11" s="1"/>
  <c r="AZ256" i="11"/>
  <c r="CL256" i="11" s="1"/>
  <c r="AZ257" i="11"/>
  <c r="CL257" i="11" s="1"/>
  <c r="AZ258" i="11"/>
  <c r="CL258" i="11" s="1"/>
  <c r="AZ259" i="11"/>
  <c r="CL259" i="11" s="1"/>
  <c r="AZ260" i="11"/>
  <c r="CL260" i="11" s="1"/>
  <c r="AZ261" i="11"/>
  <c r="AZ262" i="11"/>
  <c r="CL262" i="11" s="1"/>
  <c r="AZ263" i="11"/>
  <c r="CL263" i="11" s="1"/>
  <c r="AZ264" i="11"/>
  <c r="CL264" i="11" s="1"/>
  <c r="AZ265" i="11"/>
  <c r="CL265" i="11" s="1"/>
  <c r="AZ266" i="11"/>
  <c r="CL266" i="11" s="1"/>
  <c r="AZ267" i="11"/>
  <c r="CL267" i="11" s="1"/>
  <c r="AZ268" i="11"/>
  <c r="CL268" i="11" s="1"/>
  <c r="AZ269" i="11"/>
  <c r="CL269" i="11" s="1"/>
  <c r="AZ270" i="11"/>
  <c r="CL270" i="11" s="1"/>
  <c r="AZ271" i="11"/>
  <c r="CL271" i="11" s="1"/>
  <c r="AZ272" i="11"/>
  <c r="CL272" i="11" s="1"/>
  <c r="AZ273" i="11"/>
  <c r="CL273" i="11" s="1"/>
  <c r="AZ274" i="11"/>
  <c r="CL274" i="11" s="1"/>
  <c r="AZ275" i="11"/>
  <c r="CL275" i="11" s="1"/>
  <c r="AZ276" i="11"/>
  <c r="CL276" i="11" s="1"/>
  <c r="AZ277" i="11"/>
  <c r="CL277" i="11" s="1"/>
  <c r="AZ278" i="11"/>
  <c r="CL278" i="11" s="1"/>
  <c r="AZ279" i="11"/>
  <c r="CL279" i="11" s="1"/>
  <c r="AZ280" i="11"/>
  <c r="CL280" i="11" s="1"/>
  <c r="AZ281" i="11"/>
  <c r="CL281" i="11" s="1"/>
  <c r="AZ282" i="11"/>
  <c r="CL282" i="11" s="1"/>
  <c r="AZ283" i="11"/>
  <c r="CL283" i="11" s="1"/>
  <c r="AZ284" i="11"/>
  <c r="CL284" i="11" s="1"/>
  <c r="AZ285" i="11"/>
  <c r="CL285" i="11" s="1"/>
  <c r="AZ286" i="11"/>
  <c r="CL286" i="11" s="1"/>
  <c r="AZ287" i="11"/>
  <c r="CL287" i="11" s="1"/>
  <c r="AZ288" i="11"/>
  <c r="CL288" i="11" s="1"/>
  <c r="AZ289" i="11"/>
  <c r="CL289" i="11" s="1"/>
  <c r="AZ290" i="11"/>
  <c r="CL290" i="11" s="1"/>
  <c r="AZ291" i="11"/>
  <c r="CL291" i="11" s="1"/>
  <c r="AZ292" i="11"/>
  <c r="CL292" i="11" s="1"/>
  <c r="AZ293" i="11"/>
  <c r="CL293" i="11" s="1"/>
  <c r="AZ294" i="11"/>
  <c r="CL294" i="11" s="1"/>
  <c r="AZ295" i="11"/>
  <c r="CL295" i="11" s="1"/>
  <c r="AZ296" i="11"/>
  <c r="CL296" i="11" s="1"/>
  <c r="AZ297" i="11"/>
  <c r="CL297" i="11" s="1"/>
  <c r="AZ298" i="11"/>
  <c r="CL298" i="11" s="1"/>
  <c r="AZ299" i="11"/>
  <c r="CL299" i="11" s="1"/>
  <c r="AZ300" i="11"/>
  <c r="CL300" i="11" s="1"/>
  <c r="AZ301" i="11"/>
  <c r="CL301" i="11" s="1"/>
  <c r="AZ302" i="11"/>
  <c r="CL302" i="11" s="1"/>
  <c r="AZ303" i="11"/>
  <c r="CL303" i="11" s="1"/>
  <c r="AZ304" i="11"/>
  <c r="CL304" i="11" s="1"/>
  <c r="AZ305" i="11"/>
  <c r="CL305" i="11" s="1"/>
  <c r="AZ306" i="11"/>
  <c r="CL306" i="11" s="1"/>
  <c r="AZ307" i="11"/>
  <c r="CL307" i="11" s="1"/>
  <c r="AZ308" i="11"/>
  <c r="CL308" i="11" s="1"/>
  <c r="AZ309" i="11"/>
  <c r="CL309" i="11" s="1"/>
  <c r="AZ310" i="11"/>
  <c r="CL310" i="11" s="1"/>
  <c r="AZ311" i="11"/>
  <c r="CL311" i="11" s="1"/>
  <c r="AZ312" i="11"/>
  <c r="CL312" i="11" s="1"/>
  <c r="AZ313" i="11"/>
  <c r="CL313" i="11" s="1"/>
  <c r="AZ314" i="11"/>
  <c r="CL314" i="11" s="1"/>
  <c r="AZ315" i="11"/>
  <c r="CL315" i="11" s="1"/>
  <c r="AZ316" i="11"/>
  <c r="CL316" i="11" s="1"/>
  <c r="AZ317" i="11"/>
  <c r="CL317" i="11" s="1"/>
  <c r="AZ318" i="11"/>
  <c r="CL318" i="11" s="1"/>
  <c r="AZ319" i="11"/>
  <c r="CL319" i="11" s="1"/>
  <c r="AZ320" i="11"/>
  <c r="CL320" i="11" s="1"/>
  <c r="AZ321" i="11"/>
  <c r="CL321" i="11" s="1"/>
  <c r="AZ322" i="11"/>
  <c r="CL322" i="11" s="1"/>
  <c r="AZ323" i="11"/>
  <c r="CL323" i="11" s="1"/>
  <c r="AZ324" i="11"/>
  <c r="CL324" i="11" s="1"/>
  <c r="AZ325" i="11"/>
  <c r="CL325" i="11" s="1"/>
  <c r="AZ326" i="11"/>
  <c r="CL326" i="11" s="1"/>
  <c r="AZ327" i="11"/>
  <c r="CL327" i="11" s="1"/>
  <c r="AZ328" i="11"/>
  <c r="CL328" i="11" s="1"/>
  <c r="AZ329" i="11"/>
  <c r="CL329" i="11" s="1"/>
  <c r="AZ330" i="11"/>
  <c r="CL330" i="11" s="1"/>
  <c r="AZ331" i="11"/>
  <c r="CL331" i="11" s="1"/>
  <c r="AZ332" i="11"/>
  <c r="CL332" i="11" s="1"/>
  <c r="AZ333" i="11"/>
  <c r="CL333" i="11" s="1"/>
  <c r="AZ334" i="11"/>
  <c r="CL334" i="11" s="1"/>
  <c r="AZ335" i="11"/>
  <c r="CL335" i="11" s="1"/>
  <c r="AZ336" i="11"/>
  <c r="CL336" i="11" s="1"/>
  <c r="AZ337" i="11"/>
  <c r="AZ338" i="11"/>
  <c r="CL338" i="11" s="1"/>
  <c r="AZ339" i="11"/>
  <c r="CL339" i="11" s="1"/>
  <c r="AZ340" i="11"/>
  <c r="CL340" i="11" s="1"/>
  <c r="AZ341" i="11"/>
  <c r="CL341" i="11" s="1"/>
  <c r="AZ342" i="11"/>
  <c r="CL342" i="11" s="1"/>
  <c r="AZ343" i="11"/>
  <c r="CL343" i="11" s="1"/>
  <c r="AZ344" i="11"/>
  <c r="CL344" i="11" s="1"/>
  <c r="AZ345" i="11"/>
  <c r="CL345" i="11" s="1"/>
  <c r="AZ346" i="11"/>
  <c r="CL346" i="11" s="1"/>
  <c r="AZ347" i="11"/>
  <c r="CL347" i="11" s="1"/>
  <c r="AZ348" i="11"/>
  <c r="CL348" i="11" s="1"/>
  <c r="AZ349" i="11"/>
  <c r="CL349" i="11" s="1"/>
  <c r="AZ350" i="11"/>
  <c r="CL350" i="11" s="1"/>
  <c r="AZ351" i="11"/>
  <c r="CL351" i="11" s="1"/>
  <c r="AZ352" i="11"/>
  <c r="CL352" i="11" s="1"/>
  <c r="AZ353" i="11"/>
  <c r="CL353" i="11" s="1"/>
  <c r="AZ354" i="11"/>
  <c r="CL354" i="11" s="1"/>
  <c r="AZ355" i="11"/>
  <c r="CL355" i="11" s="1"/>
  <c r="AZ356" i="11"/>
  <c r="CL356" i="11" s="1"/>
  <c r="AZ357" i="11"/>
  <c r="CL357" i="11" s="1"/>
  <c r="AZ358" i="11"/>
  <c r="CL358" i="11" s="1"/>
  <c r="AZ359" i="11"/>
  <c r="CL359" i="11" s="1"/>
  <c r="AZ360" i="11"/>
  <c r="CL360" i="11" s="1"/>
  <c r="AZ361" i="11"/>
  <c r="CL361" i="11" s="1"/>
  <c r="AZ362" i="11"/>
  <c r="CL362" i="11" s="1"/>
  <c r="AZ363" i="11"/>
  <c r="CL363" i="11" s="1"/>
  <c r="AZ364" i="11"/>
  <c r="CL364" i="11" s="1"/>
  <c r="AZ365" i="11"/>
  <c r="CL365" i="11" s="1"/>
  <c r="AZ366" i="11"/>
  <c r="CL366" i="11" s="1"/>
  <c r="AZ367" i="11"/>
  <c r="CL367" i="11" s="1"/>
  <c r="AZ368" i="11"/>
  <c r="CL368" i="11" s="1"/>
  <c r="AZ369" i="11"/>
  <c r="CL369" i="11" s="1"/>
  <c r="AZ370" i="11"/>
  <c r="CL370" i="11" s="1"/>
  <c r="AZ371" i="11"/>
  <c r="CL371" i="11" s="1"/>
  <c r="AZ372" i="11"/>
  <c r="CL372" i="11" s="1"/>
  <c r="AZ373" i="11"/>
  <c r="CL373" i="11" s="1"/>
  <c r="AZ374" i="11"/>
  <c r="CL374" i="11" s="1"/>
  <c r="AZ375" i="11"/>
  <c r="CL375" i="11" s="1"/>
  <c r="AZ376" i="11"/>
  <c r="CL376" i="11" s="1"/>
  <c r="AZ377" i="11"/>
  <c r="CL377" i="11" s="1"/>
  <c r="AZ378" i="11"/>
  <c r="CL378" i="11" s="1"/>
  <c r="AZ379" i="11"/>
  <c r="CL379" i="11" s="1"/>
  <c r="AZ380" i="11"/>
  <c r="CL380" i="11" s="1"/>
  <c r="AZ381" i="11"/>
  <c r="CL381" i="11" s="1"/>
  <c r="AZ382" i="11"/>
  <c r="CL382" i="11" s="1"/>
  <c r="AZ383" i="11"/>
  <c r="CL383" i="11" s="1"/>
  <c r="AZ384" i="11"/>
  <c r="CL384" i="11" s="1"/>
  <c r="AZ385" i="11"/>
  <c r="CL385" i="11" s="1"/>
  <c r="AZ386" i="11"/>
  <c r="CL386" i="11" s="1"/>
  <c r="AZ387" i="11"/>
  <c r="CL387" i="11" s="1"/>
  <c r="AZ388" i="11"/>
  <c r="CL388" i="11" s="1"/>
  <c r="AZ389" i="11"/>
  <c r="AM15" i="11"/>
  <c r="AM16" i="11"/>
  <c r="AM17" i="11"/>
  <c r="AM18" i="11"/>
  <c r="AM19" i="11"/>
  <c r="AM20" i="11"/>
  <c r="AR20" i="11" s="1"/>
  <c r="AM21" i="11"/>
  <c r="AM22" i="11"/>
  <c r="AM23" i="11"/>
  <c r="AM24" i="11"/>
  <c r="AM25" i="11"/>
  <c r="AM26" i="11"/>
  <c r="AM27" i="11"/>
  <c r="AM28" i="11"/>
  <c r="AR28" i="11" s="1"/>
  <c r="AM29" i="11"/>
  <c r="AM30" i="11"/>
  <c r="AM31" i="11"/>
  <c r="AM32" i="11"/>
  <c r="AM33" i="11"/>
  <c r="AM34" i="11"/>
  <c r="AM35" i="11"/>
  <c r="AR35" i="11" s="1"/>
  <c r="AM36" i="11"/>
  <c r="AM37" i="11"/>
  <c r="AM38" i="11"/>
  <c r="AM39" i="11"/>
  <c r="AM40" i="11"/>
  <c r="AM41" i="11"/>
  <c r="AM42" i="11"/>
  <c r="AM43" i="11"/>
  <c r="AM44" i="11"/>
  <c r="AM45" i="11"/>
  <c r="AM46" i="11"/>
  <c r="AM47" i="11"/>
  <c r="AM48" i="11"/>
  <c r="AM49" i="11"/>
  <c r="AM50" i="11"/>
  <c r="AM51" i="11"/>
  <c r="AM52" i="11"/>
  <c r="AM53" i="11"/>
  <c r="AM54" i="11"/>
  <c r="AM55" i="11"/>
  <c r="AM56" i="11"/>
  <c r="AM57" i="11"/>
  <c r="AM58" i="11"/>
  <c r="AM59" i="11"/>
  <c r="AM60" i="11"/>
  <c r="AR60" i="11" s="1"/>
  <c r="AM61" i="11"/>
  <c r="AM62" i="11"/>
  <c r="AM63" i="11"/>
  <c r="AM64" i="11"/>
  <c r="AM65" i="11"/>
  <c r="AM66" i="11"/>
  <c r="AM67" i="11"/>
  <c r="AM68" i="11"/>
  <c r="AM69" i="11"/>
  <c r="AM70" i="11"/>
  <c r="AM71" i="11"/>
  <c r="AM72" i="11"/>
  <c r="AR72" i="11" s="1"/>
  <c r="AM73" i="11"/>
  <c r="AM74" i="11"/>
  <c r="AM75" i="11"/>
  <c r="AM76" i="11"/>
  <c r="AM77" i="11"/>
  <c r="AM78" i="11"/>
  <c r="AM79" i="11"/>
  <c r="AM80" i="11"/>
  <c r="AM81" i="11"/>
  <c r="AM82" i="11"/>
  <c r="AM83" i="11"/>
  <c r="AM84" i="11"/>
  <c r="AM85" i="11"/>
  <c r="AM86" i="11"/>
  <c r="AM87" i="11"/>
  <c r="AM88" i="11"/>
  <c r="AM89" i="11"/>
  <c r="AM90" i="11"/>
  <c r="AM91" i="11"/>
  <c r="AM92" i="11"/>
  <c r="AM93" i="11"/>
  <c r="AM94" i="11"/>
  <c r="AM95" i="11"/>
  <c r="AM96" i="11"/>
  <c r="AM97" i="11"/>
  <c r="AM98" i="11"/>
  <c r="AM99" i="11"/>
  <c r="AM100" i="11"/>
  <c r="AM101" i="11"/>
  <c r="AM102" i="11"/>
  <c r="AM103" i="11"/>
  <c r="AM104" i="11"/>
  <c r="AM105" i="11"/>
  <c r="AM106" i="11"/>
  <c r="AM107" i="11"/>
  <c r="AM108" i="11"/>
  <c r="AM109" i="11"/>
  <c r="AM110" i="11"/>
  <c r="AM111" i="11"/>
  <c r="AM112" i="11"/>
  <c r="AM113" i="11"/>
  <c r="AM114" i="11"/>
  <c r="AM115" i="11"/>
  <c r="AM116" i="11"/>
  <c r="AM117" i="11"/>
  <c r="AM118" i="11"/>
  <c r="AM119" i="11"/>
  <c r="AM120" i="11"/>
  <c r="AM121" i="11"/>
  <c r="AM122" i="11"/>
  <c r="AM123" i="11"/>
  <c r="AM124" i="11"/>
  <c r="AM125" i="11"/>
  <c r="AM126" i="11"/>
  <c r="AM127" i="11"/>
  <c r="AM128" i="11"/>
  <c r="AM129" i="11"/>
  <c r="AM130" i="11"/>
  <c r="AM131" i="11"/>
  <c r="AM132" i="11"/>
  <c r="AM133" i="11"/>
  <c r="AM134" i="11"/>
  <c r="AM135" i="11"/>
  <c r="AM136" i="11"/>
  <c r="AM137" i="11"/>
  <c r="AM138" i="11"/>
  <c r="AM139" i="11"/>
  <c r="AM140" i="11"/>
  <c r="AM141" i="11"/>
  <c r="AM142" i="11"/>
  <c r="AM143" i="11"/>
  <c r="AM144" i="11"/>
  <c r="AM145" i="11"/>
  <c r="AM146" i="11"/>
  <c r="AM147" i="11"/>
  <c r="AM148" i="11"/>
  <c r="AM149" i="11"/>
  <c r="AM150" i="11"/>
  <c r="AM151" i="11"/>
  <c r="AM152" i="11"/>
  <c r="AM153" i="11"/>
  <c r="AM154" i="11"/>
  <c r="AM155" i="11"/>
  <c r="AM156" i="11"/>
  <c r="AM157" i="11"/>
  <c r="AM158" i="11"/>
  <c r="AM159" i="11"/>
  <c r="AM160" i="11"/>
  <c r="AM161" i="11"/>
  <c r="AM162" i="11"/>
  <c r="AM163" i="11"/>
  <c r="AM164" i="11"/>
  <c r="AM165" i="11"/>
  <c r="AR165" i="11" s="1"/>
  <c r="AM166" i="11"/>
  <c r="AM167" i="11"/>
  <c r="AM168" i="11"/>
  <c r="AM169" i="11"/>
  <c r="AM170" i="11"/>
  <c r="AM171" i="11"/>
  <c r="AM172" i="11"/>
  <c r="AR172" i="11" s="1"/>
  <c r="AM173" i="11"/>
  <c r="AR173" i="11" s="1"/>
  <c r="AM174" i="11"/>
  <c r="AM175" i="11"/>
  <c r="AM176" i="11"/>
  <c r="AM177" i="11"/>
  <c r="AM178" i="11"/>
  <c r="AM179" i="11"/>
  <c r="AM180" i="11"/>
  <c r="AM181" i="11"/>
  <c r="AR181" i="11" s="1"/>
  <c r="AM182" i="11"/>
  <c r="AM183" i="11"/>
  <c r="AM184" i="11"/>
  <c r="AM185" i="11"/>
  <c r="AM186" i="11"/>
  <c r="AM187" i="11"/>
  <c r="AM188" i="11"/>
  <c r="AM189" i="11"/>
  <c r="AR189" i="11" s="1"/>
  <c r="AM190" i="11"/>
  <c r="AM191" i="11"/>
  <c r="AM192" i="11"/>
  <c r="AM193" i="11"/>
  <c r="AM194" i="11"/>
  <c r="AM195" i="11"/>
  <c r="AM196" i="11"/>
  <c r="AM197" i="11"/>
  <c r="AR197" i="11" s="1"/>
  <c r="AM198" i="11"/>
  <c r="AM199" i="11"/>
  <c r="AM200" i="11"/>
  <c r="AM201" i="11"/>
  <c r="AM202" i="11"/>
  <c r="AM203" i="11"/>
  <c r="AM204" i="11"/>
  <c r="AM205" i="11"/>
  <c r="AR205" i="11" s="1"/>
  <c r="AM206" i="11"/>
  <c r="AM207" i="11"/>
  <c r="AM208" i="11"/>
  <c r="AM209" i="11"/>
  <c r="AM210" i="11"/>
  <c r="AM211" i="11"/>
  <c r="AM212" i="11"/>
  <c r="AM213" i="11"/>
  <c r="AM214" i="11"/>
  <c r="AM215" i="11"/>
  <c r="AM216" i="11"/>
  <c r="AM217" i="11"/>
  <c r="AM218" i="11"/>
  <c r="AM219" i="11"/>
  <c r="AM220" i="11"/>
  <c r="AM221" i="11"/>
  <c r="AM222" i="11"/>
  <c r="AM223" i="11"/>
  <c r="AM224" i="11"/>
  <c r="AM225" i="11"/>
  <c r="AM226" i="11"/>
  <c r="AM227" i="11"/>
  <c r="AM228" i="11"/>
  <c r="AM229" i="11"/>
  <c r="AR229" i="11" s="1"/>
  <c r="AM230" i="11"/>
  <c r="AM231" i="11"/>
  <c r="AM232" i="11"/>
  <c r="AM233" i="11"/>
  <c r="AM234" i="11"/>
  <c r="AM235" i="11"/>
  <c r="AM236" i="11"/>
  <c r="AM237" i="11"/>
  <c r="AR237" i="11" s="1"/>
  <c r="AM238" i="11"/>
  <c r="AM239" i="11"/>
  <c r="AM240" i="11"/>
  <c r="AM241" i="11"/>
  <c r="AM242" i="11"/>
  <c r="AM243" i="11"/>
  <c r="AM244" i="11"/>
  <c r="AM245" i="11"/>
  <c r="AR245" i="11" s="1"/>
  <c r="AM246" i="11"/>
  <c r="AM247" i="11"/>
  <c r="AM248" i="11"/>
  <c r="AM249" i="11"/>
  <c r="AM250" i="11"/>
  <c r="AM251" i="11"/>
  <c r="AM252" i="11"/>
  <c r="AM253" i="11"/>
  <c r="AR253" i="11" s="1"/>
  <c r="AM254" i="11"/>
  <c r="AM255" i="11"/>
  <c r="AM256" i="11"/>
  <c r="AM257" i="11"/>
  <c r="AM258" i="11"/>
  <c r="AM259" i="11"/>
  <c r="AM260" i="11"/>
  <c r="AM261" i="11"/>
  <c r="AR261" i="11" s="1"/>
  <c r="AM262" i="11"/>
  <c r="AM263" i="11"/>
  <c r="AM264" i="11"/>
  <c r="AM265" i="11"/>
  <c r="AM266" i="11"/>
  <c r="AM267" i="11"/>
  <c r="AM268" i="11"/>
  <c r="AM269" i="11"/>
  <c r="AM270" i="11"/>
  <c r="AM271" i="11"/>
  <c r="AM272" i="11"/>
  <c r="AM273" i="11"/>
  <c r="AM274" i="11"/>
  <c r="AM275" i="11"/>
  <c r="AM276" i="11"/>
  <c r="AM277" i="11"/>
  <c r="AM278" i="11"/>
  <c r="AM279" i="11"/>
  <c r="AM280" i="11"/>
  <c r="AM281" i="11"/>
  <c r="AM282" i="11"/>
  <c r="AM283" i="11"/>
  <c r="AM284" i="11"/>
  <c r="AM285" i="11"/>
  <c r="AM286" i="11"/>
  <c r="AM287" i="11"/>
  <c r="AM288" i="11"/>
  <c r="AM289" i="11"/>
  <c r="AM290" i="11"/>
  <c r="AM291" i="11"/>
  <c r="AM292" i="11"/>
  <c r="AR292" i="11" s="1"/>
  <c r="AM293" i="11"/>
  <c r="AM294" i="11"/>
  <c r="AM295" i="11"/>
  <c r="AM296" i="11"/>
  <c r="AM297" i="11"/>
  <c r="AM298" i="11"/>
  <c r="AM299" i="11"/>
  <c r="AM300" i="11"/>
  <c r="AM301" i="11"/>
  <c r="AM302" i="11"/>
  <c r="AM303" i="11"/>
  <c r="AM304" i="11"/>
  <c r="AM305" i="11"/>
  <c r="AM306" i="11"/>
  <c r="AM307" i="11"/>
  <c r="AM308" i="11"/>
  <c r="AM309" i="11"/>
  <c r="AM310" i="11"/>
  <c r="AM311" i="11"/>
  <c r="AM312" i="11"/>
  <c r="AM313" i="11"/>
  <c r="AM314" i="11"/>
  <c r="AM315" i="11"/>
  <c r="AM316" i="11"/>
  <c r="AM317" i="11"/>
  <c r="AM318" i="11"/>
  <c r="AM319" i="11"/>
  <c r="AM320" i="11"/>
  <c r="AM321" i="11"/>
  <c r="AM322" i="11"/>
  <c r="AM323" i="11"/>
  <c r="AM324" i="11"/>
  <c r="AR324" i="11" s="1"/>
  <c r="AM325" i="11"/>
  <c r="AM326" i="11"/>
  <c r="AM327" i="11"/>
  <c r="AM328" i="11"/>
  <c r="AM329" i="11"/>
  <c r="AM330" i="11"/>
  <c r="AM331" i="11"/>
  <c r="AM332" i="11"/>
  <c r="AM333" i="11"/>
  <c r="AM334" i="11"/>
  <c r="AM335" i="11"/>
  <c r="AM336" i="11"/>
  <c r="AM337" i="11"/>
  <c r="AM338" i="11"/>
  <c r="AM339" i="11"/>
  <c r="AM340" i="11"/>
  <c r="AM341" i="11"/>
  <c r="AM342" i="11"/>
  <c r="AM343" i="11"/>
  <c r="AM344" i="11"/>
  <c r="AM345" i="11"/>
  <c r="AM346" i="11"/>
  <c r="AM347" i="11"/>
  <c r="AM348" i="11"/>
  <c r="AM349" i="11"/>
  <c r="AM350" i="11"/>
  <c r="AM351" i="11"/>
  <c r="AM352" i="11"/>
  <c r="AM353" i="11"/>
  <c r="AM354" i="11"/>
  <c r="AM355" i="11"/>
  <c r="AM356" i="11"/>
  <c r="AR356" i="11" s="1"/>
  <c r="AM357" i="11"/>
  <c r="AM358" i="11"/>
  <c r="AM359" i="11"/>
  <c r="AM360" i="11"/>
  <c r="AM361" i="11"/>
  <c r="AM362" i="11"/>
  <c r="AM363" i="11"/>
  <c r="AM364" i="11"/>
  <c r="AM365" i="11"/>
  <c r="AM366" i="11"/>
  <c r="AM367" i="11"/>
  <c r="AM368" i="11"/>
  <c r="AM369" i="11"/>
  <c r="AM370" i="11"/>
  <c r="AM371" i="11"/>
  <c r="AM372" i="11"/>
  <c r="AM373" i="11"/>
  <c r="AM374" i="11"/>
  <c r="AM375" i="11"/>
  <c r="AM376" i="11"/>
  <c r="AM377" i="11"/>
  <c r="AM378" i="11"/>
  <c r="AM379" i="11"/>
  <c r="AM380" i="11"/>
  <c r="AM381" i="11"/>
  <c r="AM382" i="11"/>
  <c r="AM383" i="11"/>
  <c r="AM384" i="11"/>
  <c r="AM385" i="11"/>
  <c r="AM386" i="11"/>
  <c r="AM387" i="11"/>
  <c r="AM388" i="11"/>
  <c r="AR388" i="11" s="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CM35" i="11" l="1"/>
  <c r="EU369" i="11"/>
  <c r="EV321" i="11"/>
  <c r="EU65" i="11"/>
  <c r="CM388" i="11"/>
  <c r="CM356" i="11"/>
  <c r="CM324" i="11"/>
  <c r="CN292" i="11"/>
  <c r="CO292" i="11" s="1"/>
  <c r="EU88" i="11"/>
  <c r="CN28" i="11"/>
  <c r="CO28" i="11" s="1"/>
  <c r="EV327" i="11"/>
  <c r="EV319" i="11"/>
  <c r="EU151" i="11"/>
  <c r="EV143" i="11"/>
  <c r="EV87" i="11"/>
  <c r="EV75" i="11"/>
  <c r="EV71" i="11"/>
  <c r="EU47" i="11"/>
  <c r="EV39" i="11"/>
  <c r="EV23" i="11"/>
  <c r="EV336" i="11"/>
  <c r="EV84" i="11"/>
  <c r="EV36" i="11"/>
  <c r="EV292" i="11"/>
  <c r="EV48" i="11"/>
  <c r="EV383" i="11"/>
  <c r="EV279" i="11"/>
  <c r="EU115" i="11"/>
  <c r="EV83" i="11"/>
  <c r="EV79" i="11"/>
  <c r="BT275" i="11"/>
  <c r="EV356" i="11"/>
  <c r="EV368" i="11"/>
  <c r="EV208" i="11"/>
  <c r="EU156" i="11"/>
  <c r="EU374" i="11"/>
  <c r="EV334" i="11"/>
  <c r="EU310" i="11"/>
  <c r="EV270" i="11"/>
  <c r="EU198" i="11"/>
  <c r="EV158" i="11"/>
  <c r="EU150" i="11"/>
  <c r="EV118" i="11"/>
  <c r="EU70" i="11"/>
  <c r="EU337" i="11"/>
  <c r="EV261" i="11"/>
  <c r="CM253" i="11"/>
  <c r="EV229" i="11"/>
  <c r="CM197" i="11"/>
  <c r="CM189" i="11"/>
  <c r="CM181" i="11"/>
  <c r="CM165" i="11"/>
  <c r="EV113" i="11"/>
  <c r="CL88" i="11"/>
  <c r="EV72" i="11"/>
  <c r="EU388" i="11"/>
  <c r="EV35" i="11"/>
  <c r="CN313" i="11"/>
  <c r="CO313" i="11"/>
  <c r="AR386" i="11"/>
  <c r="CM386" i="11" s="1"/>
  <c r="EU386" i="11"/>
  <c r="EV386" i="11"/>
  <c r="AR378" i="11"/>
  <c r="CM378" i="11" s="1"/>
  <c r="EU378" i="11"/>
  <c r="EV378" i="11"/>
  <c r="AR370" i="11"/>
  <c r="CM370" i="11" s="1"/>
  <c r="EU370" i="11"/>
  <c r="AR362" i="11"/>
  <c r="CN362" i="11" s="1"/>
  <c r="CO362" i="11" s="1"/>
  <c r="EU362" i="11"/>
  <c r="EV362" i="11"/>
  <c r="AR354" i="11"/>
  <c r="CN354" i="11" s="1"/>
  <c r="CO354" i="11" s="1"/>
  <c r="EV354" i="11"/>
  <c r="AR346" i="11"/>
  <c r="CM346" i="11" s="1"/>
  <c r="EU346" i="11"/>
  <c r="EV346" i="11"/>
  <c r="AR338" i="11"/>
  <c r="CN338" i="11" s="1"/>
  <c r="CO338" i="11" s="1"/>
  <c r="EU338" i="11"/>
  <c r="AR330" i="11"/>
  <c r="EU330" i="11"/>
  <c r="EV330" i="11"/>
  <c r="AR322" i="11"/>
  <c r="CM322" i="11" s="1"/>
  <c r="EV322" i="11"/>
  <c r="AR314" i="11"/>
  <c r="CM314" i="11" s="1"/>
  <c r="EU314" i="11"/>
  <c r="EV314" i="11"/>
  <c r="AR306" i="11"/>
  <c r="CN306" i="11" s="1"/>
  <c r="CO306" i="11" s="1"/>
  <c r="EU306" i="11"/>
  <c r="AR298" i="11"/>
  <c r="CN298" i="11" s="1"/>
  <c r="CO298" i="11" s="1"/>
  <c r="EU298" i="11"/>
  <c r="EV298" i="11"/>
  <c r="AR290" i="11"/>
  <c r="CM290" i="11" s="1"/>
  <c r="EV290" i="11"/>
  <c r="AR282" i="11"/>
  <c r="EU282" i="11"/>
  <c r="EV282" i="11"/>
  <c r="AR274" i="11"/>
  <c r="CN274" i="11" s="1"/>
  <c r="CO274" i="11" s="1"/>
  <c r="EV274" i="11"/>
  <c r="EU274" i="11"/>
  <c r="AR266" i="11"/>
  <c r="CN266" i="11" s="1"/>
  <c r="CO266" i="11" s="1"/>
  <c r="EV266" i="11"/>
  <c r="EU266" i="11"/>
  <c r="AR258" i="11"/>
  <c r="EV258" i="11"/>
  <c r="EU258" i="11"/>
  <c r="AR250" i="11"/>
  <c r="CM250" i="11" s="1"/>
  <c r="EV250" i="11"/>
  <c r="EU250" i="11"/>
  <c r="AR242" i="11"/>
  <c r="CM242" i="11" s="1"/>
  <c r="EV242" i="11"/>
  <c r="EU242" i="11"/>
  <c r="AR234" i="11"/>
  <c r="EU234" i="11"/>
  <c r="AR226" i="11"/>
  <c r="EU226" i="11"/>
  <c r="EV226" i="11"/>
  <c r="AR218" i="11"/>
  <c r="EU218" i="11"/>
  <c r="EV218" i="11"/>
  <c r="AR210" i="11"/>
  <c r="CM210" i="11" s="1"/>
  <c r="EU210" i="11"/>
  <c r="AR202" i="11"/>
  <c r="CN202" i="11" s="1"/>
  <c r="CO202" i="11" s="1"/>
  <c r="EU202" i="11"/>
  <c r="AR194" i="11"/>
  <c r="CM194" i="11" s="1"/>
  <c r="EU194" i="11"/>
  <c r="EV194" i="11"/>
  <c r="AR186" i="11"/>
  <c r="CN186" i="11" s="1"/>
  <c r="CO186" i="11" s="1"/>
  <c r="EV186" i="11"/>
  <c r="EU186" i="11"/>
  <c r="AR178" i="11"/>
  <c r="CN178" i="11" s="1"/>
  <c r="CO178" i="11" s="1"/>
  <c r="EU178" i="11"/>
  <c r="AR170" i="11"/>
  <c r="CN170" i="11" s="1"/>
  <c r="CO170" i="11" s="1"/>
  <c r="EV170" i="11"/>
  <c r="EU170" i="11"/>
  <c r="AR162" i="11"/>
  <c r="EU162" i="11"/>
  <c r="EV162" i="11"/>
  <c r="AR154" i="11"/>
  <c r="CN154" i="11" s="1"/>
  <c r="CO154" i="11" s="1"/>
  <c r="EU154" i="11"/>
  <c r="AR146" i="11"/>
  <c r="CM146" i="11" s="1"/>
  <c r="EU146" i="11"/>
  <c r="EV146" i="11"/>
  <c r="AR142" i="11"/>
  <c r="CN142" i="11" s="1"/>
  <c r="CO142" i="11" s="1"/>
  <c r="EU142" i="11"/>
  <c r="AR134" i="11"/>
  <c r="EU134" i="11"/>
  <c r="AR126" i="11"/>
  <c r="EV126" i="11"/>
  <c r="EU126" i="11"/>
  <c r="AR114" i="11"/>
  <c r="EU114" i="11"/>
  <c r="EV114" i="11"/>
  <c r="AR106" i="11"/>
  <c r="EV106" i="11"/>
  <c r="EU106" i="11"/>
  <c r="AR98" i="11"/>
  <c r="CM98" i="11" s="1"/>
  <c r="EU98" i="11"/>
  <c r="EV98" i="11"/>
  <c r="AR90" i="11"/>
  <c r="EU90" i="11"/>
  <c r="AR82" i="11"/>
  <c r="CN82" i="11" s="1"/>
  <c r="CO82" i="11" s="1"/>
  <c r="EU82" i="11"/>
  <c r="EV82" i="11"/>
  <c r="AR74" i="11"/>
  <c r="EV74" i="11"/>
  <c r="EU74" i="11"/>
  <c r="AR66" i="11"/>
  <c r="CM66" i="11" s="1"/>
  <c r="EU66" i="11"/>
  <c r="EV66" i="11"/>
  <c r="AR58" i="11"/>
  <c r="CM58" i="11" s="1"/>
  <c r="EV58" i="11"/>
  <c r="EU58" i="11"/>
  <c r="AR50" i="11"/>
  <c r="CM50" i="11" s="1"/>
  <c r="EU50" i="11"/>
  <c r="AR42" i="11"/>
  <c r="CN42" i="11" s="1"/>
  <c r="CO42" i="11" s="1"/>
  <c r="AR34" i="11"/>
  <c r="CN34" i="11" s="1"/>
  <c r="CO34" i="11" s="1"/>
  <c r="EV34" i="11"/>
  <c r="AR30" i="11"/>
  <c r="CM30" i="11" s="1"/>
  <c r="EU30" i="11"/>
  <c r="AR22" i="11"/>
  <c r="CM22" i="11" s="1"/>
  <c r="EV22" i="11"/>
  <c r="EU22" i="11"/>
  <c r="CL337" i="11"/>
  <c r="EV224" i="11"/>
  <c r="CL113" i="11"/>
  <c r="EV181" i="11"/>
  <c r="EV197" i="11"/>
  <c r="EV245" i="11"/>
  <c r="EV101" i="11"/>
  <c r="EU293" i="11"/>
  <c r="EV154" i="11"/>
  <c r="EV301" i="11"/>
  <c r="EV365" i="11"/>
  <c r="EU17" i="11"/>
  <c r="EU61" i="11"/>
  <c r="EV210" i="11"/>
  <c r="AR385" i="11"/>
  <c r="CN385" i="11" s="1"/>
  <c r="CO385" i="11" s="1"/>
  <c r="EU385" i="11"/>
  <c r="AR377" i="11"/>
  <c r="CN377" i="11" s="1"/>
  <c r="CO377" i="11" s="1"/>
  <c r="EV377" i="11"/>
  <c r="EU377" i="11"/>
  <c r="AR373" i="11"/>
  <c r="CN373" i="11" s="1"/>
  <c r="CO373" i="11" s="1"/>
  <c r="EV373" i="11"/>
  <c r="EU373" i="11"/>
  <c r="AR365" i="11"/>
  <c r="EU365" i="11"/>
  <c r="AR357" i="11"/>
  <c r="CN357" i="11" s="1"/>
  <c r="CO357" i="11" s="1"/>
  <c r="EV357" i="11"/>
  <c r="EU357" i="11"/>
  <c r="AR349" i="11"/>
  <c r="CN349" i="11" s="1"/>
  <c r="CO349" i="11" s="1"/>
  <c r="EV349" i="11"/>
  <c r="AR341" i="11"/>
  <c r="CN341" i="11" s="1"/>
  <c r="CO341" i="11" s="1"/>
  <c r="EV341" i="11"/>
  <c r="EU341" i="11"/>
  <c r="AR333" i="11"/>
  <c r="CN333" i="11" s="1"/>
  <c r="CO333" i="11" s="1"/>
  <c r="EU333" i="11"/>
  <c r="AR325" i="11"/>
  <c r="EV325" i="11"/>
  <c r="EU325" i="11"/>
  <c r="AR317" i="11"/>
  <c r="CN317" i="11" s="1"/>
  <c r="CO317" i="11" s="1"/>
  <c r="EV317" i="11"/>
  <c r="AR313" i="11"/>
  <c r="EV313" i="11"/>
  <c r="EU313" i="11"/>
  <c r="AR305" i="11"/>
  <c r="CM305" i="11" s="1"/>
  <c r="EV305" i="11"/>
  <c r="AR297" i="11"/>
  <c r="CM297" i="11" s="1"/>
  <c r="EV297" i="11"/>
  <c r="EU297" i="11"/>
  <c r="AR289" i="11"/>
  <c r="CM289" i="11" s="1"/>
  <c r="EV289" i="11"/>
  <c r="EU289" i="11"/>
  <c r="AR281" i="11"/>
  <c r="CN281" i="11" s="1"/>
  <c r="CO281" i="11" s="1"/>
  <c r="EU281" i="11"/>
  <c r="EV281" i="11"/>
  <c r="AR273" i="11"/>
  <c r="EV273" i="11"/>
  <c r="EU273" i="11"/>
  <c r="AR269" i="11"/>
  <c r="CN269" i="11" s="1"/>
  <c r="CO269" i="11" s="1"/>
  <c r="EV269" i="11"/>
  <c r="AR257" i="11"/>
  <c r="EU257" i="11"/>
  <c r="EV257" i="11"/>
  <c r="AR249" i="11"/>
  <c r="EU249" i="11"/>
  <c r="EV249" i="11"/>
  <c r="AR241" i="11"/>
  <c r="CM241" i="11" s="1"/>
  <c r="EU241" i="11"/>
  <c r="EV241" i="11"/>
  <c r="AR233" i="11"/>
  <c r="CM233" i="11" s="1"/>
  <c r="EU233" i="11"/>
  <c r="EV233" i="11"/>
  <c r="AR225" i="11"/>
  <c r="CN225" i="11" s="1"/>
  <c r="CO225" i="11" s="1"/>
  <c r="EU225" i="11"/>
  <c r="EV225" i="11"/>
  <c r="AR221" i="11"/>
  <c r="CM221" i="11" s="1"/>
  <c r="AR217" i="11"/>
  <c r="EU217" i="11"/>
  <c r="EV217" i="11"/>
  <c r="AR213" i="11"/>
  <c r="AR209" i="11"/>
  <c r="CM209" i="11" s="1"/>
  <c r="EU209" i="11"/>
  <c r="EV209" i="11"/>
  <c r="AR201" i="11"/>
  <c r="CN201" i="11" s="1"/>
  <c r="CO201" i="11" s="1"/>
  <c r="EU201" i="11"/>
  <c r="EV201" i="11"/>
  <c r="AR193" i="11"/>
  <c r="CN193" i="11" s="1"/>
  <c r="CO193" i="11" s="1"/>
  <c r="EU193" i="11"/>
  <c r="EV193" i="11"/>
  <c r="AR185" i="11"/>
  <c r="CM185" i="11" s="1"/>
  <c r="EU185" i="11"/>
  <c r="EV185" i="11"/>
  <c r="AR177" i="11"/>
  <c r="CM177" i="11" s="1"/>
  <c r="EU177" i="11"/>
  <c r="EV177" i="11"/>
  <c r="AR169" i="11"/>
  <c r="CN169" i="11" s="1"/>
  <c r="CO169" i="11" s="1"/>
  <c r="EU169" i="11"/>
  <c r="EV169" i="11"/>
  <c r="AR161" i="11"/>
  <c r="CM161" i="11" s="1"/>
  <c r="EU161" i="11"/>
  <c r="EV161" i="11"/>
  <c r="AR157" i="11"/>
  <c r="EU157" i="11"/>
  <c r="EV157" i="11"/>
  <c r="AR153" i="11"/>
  <c r="CN153" i="11" s="1"/>
  <c r="CO153" i="11" s="1"/>
  <c r="EU153" i="11"/>
  <c r="AR149" i="11"/>
  <c r="CM149" i="11" s="1"/>
  <c r="EU149" i="11"/>
  <c r="EV149" i="11"/>
  <c r="AR145" i="11"/>
  <c r="CN145" i="11" s="1"/>
  <c r="CO145" i="11" s="1"/>
  <c r="EV145" i="11"/>
  <c r="EU145" i="11"/>
  <c r="AR141" i="11"/>
  <c r="CM141" i="11" s="1"/>
  <c r="EU141" i="11"/>
  <c r="EV141" i="11"/>
  <c r="AR137" i="11"/>
  <c r="CN137" i="11" s="1"/>
  <c r="CO137" i="11" s="1"/>
  <c r="EV137" i="11"/>
  <c r="EU137" i="11"/>
  <c r="AR133" i="11"/>
  <c r="EU133" i="11"/>
  <c r="EV133" i="11"/>
  <c r="AR129" i="11"/>
  <c r="CM129" i="11" s="1"/>
  <c r="EU129" i="11"/>
  <c r="EV129" i="11"/>
  <c r="AR125" i="11"/>
  <c r="EU125" i="11"/>
  <c r="EV125" i="11"/>
  <c r="AR121" i="11"/>
  <c r="CM121" i="11" s="1"/>
  <c r="EU121" i="11"/>
  <c r="EV121" i="11"/>
  <c r="AR117" i="11"/>
  <c r="EV117" i="11"/>
  <c r="AR113" i="11"/>
  <c r="EU113" i="11"/>
  <c r="AR109" i="11"/>
  <c r="CN109" i="11" s="1"/>
  <c r="CO109" i="11" s="1"/>
  <c r="EV109" i="11"/>
  <c r="EU109" i="11"/>
  <c r="AR105" i="11"/>
  <c r="CM105" i="11" s="1"/>
  <c r="EU105" i="11"/>
  <c r="AR101" i="11"/>
  <c r="CM101" i="11" s="1"/>
  <c r="EU101" i="11"/>
  <c r="AR97" i="11"/>
  <c r="CN97" i="11" s="1"/>
  <c r="CO97" i="11" s="1"/>
  <c r="EV97" i="11"/>
  <c r="AR93" i="11"/>
  <c r="CM93" i="11" s="1"/>
  <c r="EU93" i="11"/>
  <c r="AR89" i="11"/>
  <c r="CM89" i="11" s="1"/>
  <c r="EV89" i="11"/>
  <c r="EU89" i="11"/>
  <c r="AR85" i="11"/>
  <c r="CN85" i="11" s="1"/>
  <c r="CO85" i="11" s="1"/>
  <c r="EU85" i="11"/>
  <c r="EV85" i="11"/>
  <c r="AR81" i="11"/>
  <c r="CM81" i="11" s="1"/>
  <c r="EV81" i="11"/>
  <c r="EU81" i="11"/>
  <c r="AR77" i="11"/>
  <c r="EU77" i="11"/>
  <c r="EV77" i="11"/>
  <c r="AR73" i="11"/>
  <c r="CM73" i="11" s="1"/>
  <c r="EV73" i="11"/>
  <c r="EU73" i="11"/>
  <c r="AR69" i="11"/>
  <c r="CN69" i="11" s="1"/>
  <c r="CO69" i="11" s="1"/>
  <c r="EU69" i="11"/>
  <c r="EV69" i="11"/>
  <c r="AR65" i="11"/>
  <c r="CM65" i="11" s="1"/>
  <c r="EV65" i="11"/>
  <c r="AR61" i="11"/>
  <c r="CN61" i="11" s="1"/>
  <c r="CO61" i="11" s="1"/>
  <c r="EV61" i="11"/>
  <c r="AR57" i="11"/>
  <c r="CN57" i="11" s="1"/>
  <c r="CO57" i="11" s="1"/>
  <c r="EV57" i="11"/>
  <c r="EU57" i="11"/>
  <c r="AR53" i="11"/>
  <c r="CN53" i="11" s="1"/>
  <c r="CO53" i="11" s="1"/>
  <c r="EU53" i="11"/>
  <c r="AR49" i="11"/>
  <c r="CN49" i="11" s="1"/>
  <c r="CO49" i="11" s="1"/>
  <c r="EV49" i="11"/>
  <c r="EU49" i="11"/>
  <c r="AR45" i="11"/>
  <c r="CN45" i="11" s="1"/>
  <c r="CO45" i="11" s="1"/>
  <c r="EV45" i="11"/>
  <c r="EU45" i="11"/>
  <c r="AR41" i="11"/>
  <c r="EV41" i="11"/>
  <c r="EU41" i="11"/>
  <c r="AR37" i="11"/>
  <c r="CM37" i="11" s="1"/>
  <c r="EU37" i="11"/>
  <c r="EV37" i="11"/>
  <c r="AR33" i="11"/>
  <c r="CN33" i="11" s="1"/>
  <c r="CO33" i="11" s="1"/>
  <c r="EU33" i="11"/>
  <c r="EV33" i="11"/>
  <c r="AR29" i="11"/>
  <c r="CM29" i="11" s="1"/>
  <c r="EU29" i="11"/>
  <c r="EV29" i="11"/>
  <c r="AR25" i="11"/>
  <c r="CM25" i="11" s="1"/>
  <c r="EU25" i="11"/>
  <c r="EV25" i="11"/>
  <c r="AR21" i="11"/>
  <c r="CN21" i="11" s="1"/>
  <c r="CO21" i="11" s="1"/>
  <c r="EV21" i="11"/>
  <c r="AR17" i="11"/>
  <c r="CM17" i="11" s="1"/>
  <c r="EV17" i="11"/>
  <c r="BT351" i="11"/>
  <c r="CM292" i="11"/>
  <c r="CM172" i="11"/>
  <c r="CN60" i="11"/>
  <c r="CO60" i="11" s="1"/>
  <c r="EU40" i="11"/>
  <c r="EU34" i="11"/>
  <c r="EU72" i="11"/>
  <c r="EV20" i="11"/>
  <c r="EU165" i="11"/>
  <c r="EU181" i="11"/>
  <c r="EU197" i="11"/>
  <c r="EU213" i="11"/>
  <c r="EU229" i="11"/>
  <c r="EU245" i="11"/>
  <c r="EU261" i="11"/>
  <c r="EV28" i="11"/>
  <c r="EU292" i="11"/>
  <c r="EU356" i="11"/>
  <c r="EV136" i="11"/>
  <c r="EV306" i="11"/>
  <c r="EV370" i="11"/>
  <c r="EU320" i="11"/>
  <c r="EU384" i="11"/>
  <c r="EV142" i="11"/>
  <c r="EU349" i="11"/>
  <c r="EV385" i="11"/>
  <c r="EV240" i="11"/>
  <c r="EV53" i="11"/>
  <c r="EV172" i="11"/>
  <c r="EV192" i="11"/>
  <c r="EV202" i="11"/>
  <c r="AR380" i="11"/>
  <c r="CN380" i="11" s="1"/>
  <c r="CO380" i="11" s="1"/>
  <c r="EU380" i="11"/>
  <c r="EV380" i="11"/>
  <c r="AR372" i="11"/>
  <c r="EU372" i="11"/>
  <c r="EV372" i="11"/>
  <c r="AR364" i="11"/>
  <c r="CN364" i="11" s="1"/>
  <c r="CO364" i="11" s="1"/>
  <c r="EV364" i="11"/>
  <c r="EU364" i="11"/>
  <c r="AR360" i="11"/>
  <c r="CN360" i="11" s="1"/>
  <c r="CO360" i="11" s="1"/>
  <c r="EU360" i="11"/>
  <c r="EV360" i="11"/>
  <c r="AR352" i="11"/>
  <c r="CN352" i="11" s="1"/>
  <c r="CO352" i="11" s="1"/>
  <c r="EV352" i="11"/>
  <c r="AR340" i="11"/>
  <c r="CM340" i="11" s="1"/>
  <c r="EU340" i="11"/>
  <c r="EV340" i="11"/>
  <c r="AR332" i="11"/>
  <c r="CN332" i="11" s="1"/>
  <c r="CO332" i="11" s="1"/>
  <c r="EV332" i="11"/>
  <c r="EU332" i="11"/>
  <c r="AR316" i="11"/>
  <c r="CM316" i="11" s="1"/>
  <c r="EU316" i="11"/>
  <c r="EV316" i="11"/>
  <c r="AR304" i="11"/>
  <c r="CM304" i="11" s="1"/>
  <c r="EU304" i="11"/>
  <c r="AR284" i="11"/>
  <c r="CM284" i="11" s="1"/>
  <c r="EU284" i="11"/>
  <c r="EV284" i="11"/>
  <c r="AR276" i="11"/>
  <c r="EU276" i="11"/>
  <c r="EV276" i="11"/>
  <c r="AR272" i="11"/>
  <c r="EU272" i="11"/>
  <c r="EV272" i="11"/>
  <c r="AR264" i="11"/>
  <c r="CM264" i="11" s="1"/>
  <c r="EU264" i="11"/>
  <c r="EV264" i="11"/>
  <c r="AR256" i="11"/>
  <c r="CM256" i="11" s="1"/>
  <c r="EU256" i="11"/>
  <c r="EV256" i="11"/>
  <c r="AR248" i="11"/>
  <c r="CM248" i="11" s="1"/>
  <c r="EU248" i="11"/>
  <c r="EV248" i="11"/>
  <c r="AR240" i="11"/>
  <c r="CM240" i="11" s="1"/>
  <c r="EU240" i="11"/>
  <c r="AR232" i="11"/>
  <c r="CM232" i="11" s="1"/>
  <c r="EU232" i="11"/>
  <c r="EV232" i="11"/>
  <c r="AR220" i="11"/>
  <c r="CN220" i="11" s="1"/>
  <c r="CO220" i="11" s="1"/>
  <c r="EU220" i="11"/>
  <c r="EV220" i="11"/>
  <c r="AR212" i="11"/>
  <c r="CM212" i="11" s="1"/>
  <c r="EU212" i="11"/>
  <c r="EV212" i="11"/>
  <c r="AR204" i="11"/>
  <c r="CM204" i="11" s="1"/>
  <c r="EU204" i="11"/>
  <c r="EV204" i="11"/>
  <c r="AR196" i="11"/>
  <c r="CM196" i="11" s="1"/>
  <c r="EU196" i="11"/>
  <c r="AR188" i="11"/>
  <c r="EV188" i="11"/>
  <c r="EU188" i="11"/>
  <c r="AR180" i="11"/>
  <c r="EV180" i="11"/>
  <c r="EU180" i="11"/>
  <c r="AR176" i="11"/>
  <c r="CN176" i="11" s="1"/>
  <c r="CO176" i="11" s="1"/>
  <c r="EU176" i="11"/>
  <c r="EV176" i="11"/>
  <c r="AR168" i="11"/>
  <c r="CN168" i="11" s="1"/>
  <c r="CO168" i="11" s="1"/>
  <c r="EU168" i="11"/>
  <c r="EV168" i="11"/>
  <c r="AR160" i="11"/>
  <c r="CM160" i="11" s="1"/>
  <c r="EV160" i="11"/>
  <c r="EU160" i="11"/>
  <c r="AR152" i="11"/>
  <c r="EV152" i="11"/>
  <c r="AR144" i="11"/>
  <c r="CN144" i="11" s="1"/>
  <c r="CO144" i="11" s="1"/>
  <c r="EV144" i="11"/>
  <c r="EU144" i="11"/>
  <c r="AR136" i="11"/>
  <c r="CM136" i="11" s="1"/>
  <c r="EU136" i="11"/>
  <c r="AR128" i="11"/>
  <c r="CN128" i="11" s="1"/>
  <c r="CO128" i="11" s="1"/>
  <c r="EV128" i="11"/>
  <c r="EU128" i="11"/>
  <c r="AR120" i="11"/>
  <c r="CN120" i="11" s="1"/>
  <c r="CO120" i="11" s="1"/>
  <c r="EU120" i="11"/>
  <c r="AR112" i="11"/>
  <c r="CN112" i="11" s="1"/>
  <c r="CO112" i="11" s="1"/>
  <c r="EU112" i="11"/>
  <c r="EV112" i="11"/>
  <c r="AR100" i="11"/>
  <c r="EV100" i="11"/>
  <c r="AR92" i="11"/>
  <c r="CM92" i="11" s="1"/>
  <c r="EU92" i="11"/>
  <c r="EV92" i="11"/>
  <c r="AR84" i="11"/>
  <c r="EU84" i="11"/>
  <c r="AR76" i="11"/>
  <c r="EV76" i="11"/>
  <c r="AR68" i="11"/>
  <c r="CN68" i="11" s="1"/>
  <c r="CO68" i="11" s="1"/>
  <c r="EV68" i="11"/>
  <c r="EU68" i="11"/>
  <c r="AR52" i="11"/>
  <c r="CN52" i="11" s="1"/>
  <c r="CO52" i="11" s="1"/>
  <c r="EU52" i="11"/>
  <c r="EV52" i="11"/>
  <c r="AR40" i="11"/>
  <c r="CM40" i="11" s="1"/>
  <c r="EV40" i="11"/>
  <c r="AR24" i="11"/>
  <c r="CM24" i="11" s="1"/>
  <c r="EV24" i="11"/>
  <c r="EU24" i="11"/>
  <c r="AR16" i="11"/>
  <c r="EU16" i="11"/>
  <c r="EV16" i="11"/>
  <c r="CN35" i="11"/>
  <c r="CO35" i="11" s="1"/>
  <c r="EV50" i="11"/>
  <c r="EU20" i="11"/>
  <c r="EV60" i="11"/>
  <c r="EV173" i="11"/>
  <c r="EV189" i="11"/>
  <c r="EV205" i="11"/>
  <c r="EV221" i="11"/>
  <c r="EV237" i="11"/>
  <c r="EV253" i="11"/>
  <c r="EU28" i="11"/>
  <c r="EV324" i="11"/>
  <c r="EV42" i="11"/>
  <c r="EU290" i="11"/>
  <c r="EU354" i="11"/>
  <c r="EV120" i="11"/>
  <c r="EV304" i="11"/>
  <c r="EU35" i="11"/>
  <c r="EU305" i="11"/>
  <c r="EV333" i="11"/>
  <c r="EU21" i="11"/>
  <c r="EU172" i="11"/>
  <c r="EV178" i="11"/>
  <c r="EV93" i="11"/>
  <c r="AR382" i="11"/>
  <c r="CM382" i="11" s="1"/>
  <c r="EU382" i="11"/>
  <c r="EV382" i="11"/>
  <c r="AR374" i="11"/>
  <c r="CM374" i="11" s="1"/>
  <c r="EV374" i="11"/>
  <c r="AR366" i="11"/>
  <c r="EU366" i="11"/>
  <c r="AR358" i="11"/>
  <c r="CM358" i="11" s="1"/>
  <c r="EU358" i="11"/>
  <c r="EV358" i="11"/>
  <c r="AR350" i="11"/>
  <c r="CM350" i="11" s="1"/>
  <c r="EU350" i="11"/>
  <c r="EV350" i="11"/>
  <c r="AR342" i="11"/>
  <c r="CM342" i="11" s="1"/>
  <c r="EV342" i="11"/>
  <c r="AR334" i="11"/>
  <c r="CN334" i="11" s="1"/>
  <c r="CO334" i="11" s="1"/>
  <c r="EU334" i="11"/>
  <c r="AR326" i="11"/>
  <c r="EU326" i="11"/>
  <c r="EV326" i="11"/>
  <c r="AR318" i="11"/>
  <c r="CN318" i="11" s="1"/>
  <c r="CO318" i="11" s="1"/>
  <c r="EU318" i="11"/>
  <c r="EV318" i="11"/>
  <c r="AR310" i="11"/>
  <c r="CN310" i="11" s="1"/>
  <c r="CO310" i="11" s="1"/>
  <c r="EV310" i="11"/>
  <c r="AR302" i="11"/>
  <c r="CM302" i="11" s="1"/>
  <c r="EU302" i="11"/>
  <c r="AR294" i="11"/>
  <c r="CM294" i="11" s="1"/>
  <c r="EU294" i="11"/>
  <c r="EV294" i="11"/>
  <c r="AR286" i="11"/>
  <c r="CM286" i="11" s="1"/>
  <c r="EU286" i="11"/>
  <c r="EV286" i="11"/>
  <c r="AR278" i="11"/>
  <c r="EV278" i="11"/>
  <c r="AR270" i="11"/>
  <c r="EU270" i="11"/>
  <c r="AR262" i="11"/>
  <c r="EU262" i="11"/>
  <c r="EV262" i="11"/>
  <c r="AR254" i="11"/>
  <c r="CM254" i="11" s="1"/>
  <c r="EU254" i="11"/>
  <c r="EV254" i="11"/>
  <c r="AR246" i="11"/>
  <c r="CN246" i="11" s="1"/>
  <c r="CO246" i="11" s="1"/>
  <c r="EU246" i="11"/>
  <c r="EV246" i="11"/>
  <c r="AR238" i="11"/>
  <c r="CM238" i="11" s="1"/>
  <c r="EU238" i="11"/>
  <c r="EV238" i="11"/>
  <c r="AR230" i="11"/>
  <c r="EU230" i="11"/>
  <c r="EV230" i="11"/>
  <c r="AR222" i="11"/>
  <c r="CM222" i="11" s="1"/>
  <c r="EU222" i="11"/>
  <c r="EV222" i="11"/>
  <c r="AR214" i="11"/>
  <c r="CN214" i="11" s="1"/>
  <c r="CO214" i="11" s="1"/>
  <c r="EU214" i="11"/>
  <c r="EV214" i="11"/>
  <c r="AR206" i="11"/>
  <c r="CM206" i="11" s="1"/>
  <c r="EV206" i="11"/>
  <c r="EU206" i="11"/>
  <c r="AR198" i="11"/>
  <c r="CM198" i="11" s="1"/>
  <c r="EV198" i="11"/>
  <c r="AR190" i="11"/>
  <c r="CN190" i="11" s="1"/>
  <c r="CO190" i="11" s="1"/>
  <c r="EU190" i="11"/>
  <c r="EV190" i="11"/>
  <c r="AR182" i="11"/>
  <c r="EU182" i="11"/>
  <c r="EV182" i="11"/>
  <c r="AR174" i="11"/>
  <c r="CM174" i="11" s="1"/>
  <c r="EU174" i="11"/>
  <c r="EV174" i="11"/>
  <c r="AR166" i="11"/>
  <c r="EV166" i="11"/>
  <c r="EU166" i="11"/>
  <c r="AR158" i="11"/>
  <c r="EU158" i="11"/>
  <c r="AR150" i="11"/>
  <c r="CN150" i="11" s="1"/>
  <c r="CO150" i="11" s="1"/>
  <c r="EV150" i="11"/>
  <c r="AR138" i="11"/>
  <c r="CM138" i="11" s="1"/>
  <c r="EV138" i="11"/>
  <c r="EU138" i="11"/>
  <c r="AR130" i="11"/>
  <c r="EV130" i="11"/>
  <c r="EU130" i="11"/>
  <c r="AR122" i="11"/>
  <c r="CM122" i="11" s="1"/>
  <c r="EV122" i="11"/>
  <c r="EU122" i="11"/>
  <c r="AR118" i="11"/>
  <c r="CM118" i="11" s="1"/>
  <c r="EU118" i="11"/>
  <c r="AR110" i="11"/>
  <c r="EV110" i="11"/>
  <c r="EU110" i="11"/>
  <c r="AR102" i="11"/>
  <c r="CN102" i="11" s="1"/>
  <c r="CO102" i="11" s="1"/>
  <c r="EU102" i="11"/>
  <c r="EV102" i="11"/>
  <c r="AR94" i="11"/>
  <c r="CN94" i="11" s="1"/>
  <c r="CO94" i="11" s="1"/>
  <c r="EU94" i="11"/>
  <c r="EV94" i="11"/>
  <c r="AR86" i="11"/>
  <c r="CM86" i="11" s="1"/>
  <c r="EV86" i="11"/>
  <c r="EU86" i="11"/>
  <c r="AR78" i="11"/>
  <c r="CN78" i="11" s="1"/>
  <c r="CO78" i="11" s="1"/>
  <c r="EU78" i="11"/>
  <c r="EV78" i="11"/>
  <c r="AR70" i="11"/>
  <c r="CM70" i="11" s="1"/>
  <c r="EV70" i="11"/>
  <c r="AR62" i="11"/>
  <c r="CN62" i="11" s="1"/>
  <c r="CO62" i="11" s="1"/>
  <c r="EU62" i="11"/>
  <c r="EV62" i="11"/>
  <c r="AR54" i="11"/>
  <c r="EV54" i="11"/>
  <c r="EU54" i="11"/>
  <c r="AR46" i="11"/>
  <c r="CM46" i="11" s="1"/>
  <c r="EV46" i="11"/>
  <c r="EU46" i="11"/>
  <c r="AR38" i="11"/>
  <c r="CM38" i="11" s="1"/>
  <c r="EU38" i="11"/>
  <c r="EV38" i="11"/>
  <c r="AR26" i="11"/>
  <c r="CN26" i="11" s="1"/>
  <c r="CO26" i="11" s="1"/>
  <c r="EV26" i="11"/>
  <c r="EU26" i="11"/>
  <c r="AR18" i="11"/>
  <c r="EU18" i="11"/>
  <c r="EV18" i="11"/>
  <c r="CL261" i="11"/>
  <c r="CM261" i="11" s="1"/>
  <c r="CL229" i="11"/>
  <c r="EV165" i="11"/>
  <c r="EV213" i="11"/>
  <c r="EV105" i="11"/>
  <c r="EU322" i="11"/>
  <c r="EU117" i="11"/>
  <c r="AR381" i="11"/>
  <c r="EV381" i="11"/>
  <c r="AR369" i="11"/>
  <c r="CN369" i="11" s="1"/>
  <c r="CO369" i="11" s="1"/>
  <c r="EV369" i="11"/>
  <c r="AR361" i="11"/>
  <c r="EV361" i="11"/>
  <c r="EU361" i="11"/>
  <c r="AR353" i="11"/>
  <c r="CN353" i="11" s="1"/>
  <c r="CO353" i="11" s="1"/>
  <c r="EU353" i="11"/>
  <c r="AR345" i="11"/>
  <c r="CN345" i="11" s="1"/>
  <c r="CO345" i="11" s="1"/>
  <c r="EV345" i="11"/>
  <c r="EU345" i="11"/>
  <c r="AR337" i="11"/>
  <c r="EV337" i="11"/>
  <c r="AR329" i="11"/>
  <c r="EV329" i="11"/>
  <c r="EU329" i="11"/>
  <c r="AR321" i="11"/>
  <c r="CM321" i="11" s="1"/>
  <c r="EU321" i="11"/>
  <c r="AR309" i="11"/>
  <c r="CN309" i="11" s="1"/>
  <c r="CO309" i="11" s="1"/>
  <c r="EV309" i="11"/>
  <c r="EU309" i="11"/>
  <c r="AR301" i="11"/>
  <c r="EU301" i="11"/>
  <c r="AR293" i="11"/>
  <c r="CM293" i="11" s="1"/>
  <c r="EV293" i="11"/>
  <c r="AR285" i="11"/>
  <c r="CM285" i="11" s="1"/>
  <c r="EU285" i="11"/>
  <c r="EV285" i="11"/>
  <c r="AR277" i="11"/>
  <c r="CM277" i="11" s="1"/>
  <c r="EV277" i="11"/>
  <c r="EU277" i="11"/>
  <c r="AR265" i="11"/>
  <c r="CM265" i="11" s="1"/>
  <c r="EU265" i="11"/>
  <c r="EV265" i="11"/>
  <c r="AR384" i="11"/>
  <c r="CN384" i="11" s="1"/>
  <c r="CO384" i="11" s="1"/>
  <c r="EV384" i="11"/>
  <c r="AR376" i="11"/>
  <c r="CN376" i="11" s="1"/>
  <c r="CO376" i="11" s="1"/>
  <c r="EU376" i="11"/>
  <c r="EV376" i="11"/>
  <c r="AR368" i="11"/>
  <c r="CM368" i="11" s="1"/>
  <c r="EU368" i="11"/>
  <c r="AR348" i="11"/>
  <c r="CN348" i="11" s="1"/>
  <c r="CO348" i="11" s="1"/>
  <c r="EU348" i="11"/>
  <c r="EV348" i="11"/>
  <c r="AR344" i="11"/>
  <c r="CN344" i="11" s="1"/>
  <c r="CO344" i="11" s="1"/>
  <c r="EU344" i="11"/>
  <c r="EV344" i="11"/>
  <c r="AR336" i="11"/>
  <c r="CM336" i="11" s="1"/>
  <c r="EU336" i="11"/>
  <c r="AR328" i="11"/>
  <c r="CN328" i="11" s="1"/>
  <c r="CO328" i="11" s="1"/>
  <c r="EU328" i="11"/>
  <c r="EV328" i="11"/>
  <c r="AR320" i="11"/>
  <c r="CN320" i="11" s="1"/>
  <c r="CO320" i="11" s="1"/>
  <c r="EV320" i="11"/>
  <c r="AR312" i="11"/>
  <c r="CN312" i="11" s="1"/>
  <c r="CO312" i="11" s="1"/>
  <c r="EU312" i="11"/>
  <c r="EV312" i="11"/>
  <c r="AR308" i="11"/>
  <c r="CN308" i="11" s="1"/>
  <c r="CO308" i="11" s="1"/>
  <c r="EU308" i="11"/>
  <c r="EV308" i="11"/>
  <c r="AR300" i="11"/>
  <c r="EV300" i="11"/>
  <c r="EU300" i="11"/>
  <c r="AR296" i="11"/>
  <c r="EU296" i="11"/>
  <c r="EV296" i="11"/>
  <c r="AR288" i="11"/>
  <c r="EV288" i="11"/>
  <c r="AR280" i="11"/>
  <c r="CN280" i="11" s="1"/>
  <c r="CO280" i="11" s="1"/>
  <c r="EU280" i="11"/>
  <c r="EV280" i="11"/>
  <c r="AR268" i="11"/>
  <c r="CN268" i="11" s="1"/>
  <c r="CO268" i="11" s="1"/>
  <c r="EU268" i="11"/>
  <c r="EV268" i="11"/>
  <c r="AR260" i="11"/>
  <c r="CN260" i="11" s="1"/>
  <c r="CO260" i="11" s="1"/>
  <c r="EV260" i="11"/>
  <c r="EU260" i="11"/>
  <c r="AR252" i="11"/>
  <c r="CM252" i="11" s="1"/>
  <c r="EV252" i="11"/>
  <c r="EU252" i="11"/>
  <c r="AR244" i="11"/>
  <c r="EV244" i="11"/>
  <c r="EU244" i="11"/>
  <c r="AR236" i="11"/>
  <c r="CM236" i="11" s="1"/>
  <c r="EU236" i="11"/>
  <c r="EV236" i="11"/>
  <c r="AR228" i="11"/>
  <c r="EU228" i="11"/>
  <c r="EV228" i="11"/>
  <c r="AR224" i="11"/>
  <c r="CM224" i="11" s="1"/>
  <c r="EU224" i="11"/>
  <c r="AR216" i="11"/>
  <c r="CN216" i="11" s="1"/>
  <c r="CO216" i="11" s="1"/>
  <c r="EU216" i="11"/>
  <c r="EV216" i="11"/>
  <c r="AR208" i="11"/>
  <c r="EU208" i="11"/>
  <c r="AR200" i="11"/>
  <c r="EU200" i="11"/>
  <c r="EV200" i="11"/>
  <c r="AR192" i="11"/>
  <c r="CN192" i="11" s="1"/>
  <c r="CO192" i="11" s="1"/>
  <c r="EU192" i="11"/>
  <c r="AR184" i="11"/>
  <c r="CM184" i="11" s="1"/>
  <c r="EU184" i="11"/>
  <c r="EV184" i="11"/>
  <c r="AR164" i="11"/>
  <c r="CM164" i="11" s="1"/>
  <c r="EU164" i="11"/>
  <c r="EV164" i="11"/>
  <c r="AR156" i="11"/>
  <c r="CN156" i="11" s="1"/>
  <c r="CO156" i="11" s="1"/>
  <c r="EV156" i="11"/>
  <c r="AR148" i="11"/>
  <c r="CN148" i="11" s="1"/>
  <c r="CO148" i="11" s="1"/>
  <c r="EU148" i="11"/>
  <c r="EV148" i="11"/>
  <c r="AR140" i="11"/>
  <c r="CM140" i="11" s="1"/>
  <c r="EV140" i="11"/>
  <c r="EU140" i="11"/>
  <c r="AR132" i="11"/>
  <c r="CM132" i="11" s="1"/>
  <c r="EU132" i="11"/>
  <c r="EV132" i="11"/>
  <c r="AR124" i="11"/>
  <c r="CN124" i="11" s="1"/>
  <c r="CO124" i="11" s="1"/>
  <c r="EU124" i="11"/>
  <c r="EV124" i="11"/>
  <c r="AR116" i="11"/>
  <c r="CM116" i="11" s="1"/>
  <c r="EV116" i="11"/>
  <c r="AR108" i="11"/>
  <c r="EV108" i="11"/>
  <c r="EU108" i="11"/>
  <c r="AR104" i="11"/>
  <c r="EU104" i="11"/>
  <c r="EV104" i="11"/>
  <c r="AR96" i="11"/>
  <c r="CN96" i="11" s="1"/>
  <c r="CO96" i="11" s="1"/>
  <c r="EU96" i="11"/>
  <c r="EV96" i="11"/>
  <c r="AR88" i="11"/>
  <c r="EV88" i="11"/>
  <c r="AR80" i="11"/>
  <c r="CM80" i="11" s="1"/>
  <c r="EU80" i="11"/>
  <c r="EV80" i="11"/>
  <c r="AR64" i="11"/>
  <c r="CN64" i="11" s="1"/>
  <c r="CO64" i="11" s="1"/>
  <c r="EV64" i="11"/>
  <c r="EU64" i="11"/>
  <c r="AR56" i="11"/>
  <c r="CN56" i="11" s="1"/>
  <c r="CO56" i="11" s="1"/>
  <c r="EU56" i="11"/>
  <c r="EV56" i="11"/>
  <c r="AR48" i="11"/>
  <c r="CN48" i="11" s="1"/>
  <c r="CO48" i="11" s="1"/>
  <c r="EU48" i="11"/>
  <c r="AR44" i="11"/>
  <c r="CM44" i="11" s="1"/>
  <c r="EU44" i="11"/>
  <c r="EV44" i="11"/>
  <c r="AR36" i="11"/>
  <c r="CN36" i="11" s="1"/>
  <c r="CO36" i="11" s="1"/>
  <c r="EU36" i="11"/>
  <c r="AR32" i="11"/>
  <c r="EU32" i="11"/>
  <c r="EV32" i="11"/>
  <c r="AR387" i="11"/>
  <c r="EV387" i="11"/>
  <c r="EU387" i="11"/>
  <c r="AR383" i="11"/>
  <c r="CM383" i="11" s="1"/>
  <c r="EU383" i="11"/>
  <c r="AR379" i="11"/>
  <c r="CN379" i="11" s="1"/>
  <c r="CO379" i="11" s="1"/>
  <c r="EU379" i="11"/>
  <c r="EV379" i="11"/>
  <c r="AR375" i="11"/>
  <c r="CM375" i="11" s="1"/>
  <c r="EU375" i="11"/>
  <c r="EV375" i="11"/>
  <c r="AR371" i="11"/>
  <c r="CN371" i="11" s="1"/>
  <c r="CO371" i="11" s="1"/>
  <c r="EV371" i="11"/>
  <c r="EU371" i="11"/>
  <c r="AR367" i="11"/>
  <c r="EU367" i="11"/>
  <c r="EV367" i="11"/>
  <c r="AR363" i="11"/>
  <c r="CN363" i="11" s="1"/>
  <c r="CO363" i="11" s="1"/>
  <c r="EV363" i="11"/>
  <c r="EU363" i="11"/>
  <c r="AR359" i="11"/>
  <c r="EU359" i="11"/>
  <c r="EV359" i="11"/>
  <c r="AR355" i="11"/>
  <c r="EU355" i="11"/>
  <c r="EV355" i="11"/>
  <c r="AR351" i="11"/>
  <c r="EU351" i="11"/>
  <c r="EV351" i="11"/>
  <c r="AR347" i="11"/>
  <c r="EU347" i="11"/>
  <c r="EV347" i="11"/>
  <c r="AR343" i="11"/>
  <c r="EU343" i="11"/>
  <c r="EV343" i="11"/>
  <c r="AR339" i="11"/>
  <c r="CN339" i="11" s="1"/>
  <c r="CO339" i="11" s="1"/>
  <c r="EV339" i="11"/>
  <c r="EU339" i="11"/>
  <c r="AR335" i="11"/>
  <c r="EU335" i="11"/>
  <c r="EV335" i="11"/>
  <c r="AR331" i="11"/>
  <c r="CN331" i="11" s="1"/>
  <c r="CO331" i="11" s="1"/>
  <c r="EV331" i="11"/>
  <c r="EU331" i="11"/>
  <c r="AR327" i="11"/>
  <c r="EU327" i="11"/>
  <c r="AR323" i="11"/>
  <c r="CM323" i="11" s="1"/>
  <c r="EU323" i="11"/>
  <c r="EV323" i="11"/>
  <c r="AR319" i="11"/>
  <c r="EU319" i="11"/>
  <c r="AR315" i="11"/>
  <c r="CN315" i="11" s="1"/>
  <c r="CO315" i="11" s="1"/>
  <c r="EU315" i="11"/>
  <c r="EV315" i="11"/>
  <c r="AR311" i="11"/>
  <c r="CN311" i="11" s="1"/>
  <c r="CO311" i="11" s="1"/>
  <c r="EU311" i="11"/>
  <c r="EV311" i="11"/>
  <c r="AR307" i="11"/>
  <c r="EU307" i="11"/>
  <c r="EV307" i="11"/>
  <c r="AR303" i="11"/>
  <c r="EU303" i="11"/>
  <c r="EV303" i="11"/>
  <c r="AR299" i="11"/>
  <c r="EV299" i="11"/>
  <c r="EU299" i="11"/>
  <c r="AR295" i="11"/>
  <c r="CM295" i="11" s="1"/>
  <c r="EU295" i="11"/>
  <c r="EV295" i="11"/>
  <c r="AR291" i="11"/>
  <c r="CN291" i="11" s="1"/>
  <c r="CO291" i="11" s="1"/>
  <c r="EU291" i="11"/>
  <c r="AR287" i="11"/>
  <c r="CN287" i="11" s="1"/>
  <c r="CO287" i="11" s="1"/>
  <c r="EU287" i="11"/>
  <c r="EV287" i="11"/>
  <c r="AR283" i="11"/>
  <c r="CM283" i="11" s="1"/>
  <c r="EU283" i="11"/>
  <c r="EV283" i="11"/>
  <c r="AR279" i="11"/>
  <c r="CM279" i="11" s="1"/>
  <c r="EU279" i="11"/>
  <c r="AR275" i="11"/>
  <c r="CM275" i="11" s="1"/>
  <c r="EV275" i="11"/>
  <c r="EU275" i="11"/>
  <c r="AR271" i="11"/>
  <c r="EU271" i="11"/>
  <c r="EV271" i="11"/>
  <c r="AR267" i="11"/>
  <c r="CM267" i="11" s="1"/>
  <c r="EU267" i="11"/>
  <c r="EV267" i="11"/>
  <c r="AR263" i="11"/>
  <c r="EU263" i="11"/>
  <c r="EV263" i="11"/>
  <c r="AR259" i="11"/>
  <c r="CM259" i="11" s="1"/>
  <c r="EU259" i="11"/>
  <c r="EV259" i="11"/>
  <c r="AR255" i="11"/>
  <c r="CM255" i="11" s="1"/>
  <c r="EU255" i="11"/>
  <c r="EV255" i="11"/>
  <c r="AR251" i="11"/>
  <c r="EU251" i="11"/>
  <c r="EV251" i="11"/>
  <c r="AR247" i="11"/>
  <c r="EU247" i="11"/>
  <c r="EV247" i="11"/>
  <c r="AR243" i="11"/>
  <c r="CM243" i="11" s="1"/>
  <c r="EU243" i="11"/>
  <c r="EV243" i="11"/>
  <c r="AR239" i="11"/>
  <c r="EU239" i="11"/>
  <c r="EV239" i="11"/>
  <c r="AR235" i="11"/>
  <c r="EU235" i="11"/>
  <c r="EV235" i="11"/>
  <c r="AR231" i="11"/>
  <c r="EU231" i="11"/>
  <c r="EV231" i="11"/>
  <c r="AR227" i="11"/>
  <c r="CN227" i="11" s="1"/>
  <c r="CO227" i="11" s="1"/>
  <c r="EU227" i="11"/>
  <c r="EV227" i="11"/>
  <c r="AR223" i="11"/>
  <c r="CN223" i="11" s="1"/>
  <c r="CO223" i="11" s="1"/>
  <c r="EU223" i="11"/>
  <c r="EV223" i="11"/>
  <c r="AR219" i="11"/>
  <c r="EU219" i="11"/>
  <c r="EV219" i="11"/>
  <c r="AR215" i="11"/>
  <c r="CN215" i="11" s="1"/>
  <c r="CO215" i="11" s="1"/>
  <c r="EU215" i="11"/>
  <c r="EV215" i="11"/>
  <c r="AR211" i="11"/>
  <c r="CM211" i="11" s="1"/>
  <c r="EU211" i="11"/>
  <c r="EV211" i="11"/>
  <c r="AR207" i="11"/>
  <c r="CN207" i="11" s="1"/>
  <c r="CO207" i="11" s="1"/>
  <c r="EU207" i="11"/>
  <c r="EV207" i="11"/>
  <c r="AR203" i="11"/>
  <c r="CN203" i="11" s="1"/>
  <c r="CO203" i="11" s="1"/>
  <c r="EU203" i="11"/>
  <c r="EV203" i="11"/>
  <c r="AR199" i="11"/>
  <c r="EU199" i="11"/>
  <c r="EV199" i="11"/>
  <c r="AR195" i="11"/>
  <c r="CN195" i="11" s="1"/>
  <c r="CO195" i="11" s="1"/>
  <c r="EU195" i="11"/>
  <c r="EV195" i="11"/>
  <c r="AR191" i="11"/>
  <c r="CN191" i="11" s="1"/>
  <c r="CO191" i="11" s="1"/>
  <c r="EU191" i="11"/>
  <c r="EV191" i="11"/>
  <c r="AR187" i="11"/>
  <c r="CM187" i="11" s="1"/>
  <c r="EU187" i="11"/>
  <c r="EV187" i="11"/>
  <c r="AR183" i="11"/>
  <c r="CN183" i="11" s="1"/>
  <c r="CO183" i="11" s="1"/>
  <c r="EU183" i="11"/>
  <c r="EV183" i="11"/>
  <c r="AR179" i="11"/>
  <c r="CM179" i="11" s="1"/>
  <c r="EU179" i="11"/>
  <c r="EV179" i="11"/>
  <c r="AR175" i="11"/>
  <c r="CN175" i="11" s="1"/>
  <c r="CO175" i="11" s="1"/>
  <c r="EU175" i="11"/>
  <c r="EV175" i="11"/>
  <c r="AR171" i="11"/>
  <c r="CN171" i="11" s="1"/>
  <c r="CO171" i="11" s="1"/>
  <c r="EU171" i="11"/>
  <c r="EV171" i="11"/>
  <c r="AR167" i="11"/>
  <c r="EU167" i="11"/>
  <c r="EV167" i="11"/>
  <c r="AR163" i="11"/>
  <c r="CM163" i="11" s="1"/>
  <c r="EU163" i="11"/>
  <c r="EV163" i="11"/>
  <c r="AR159" i="11"/>
  <c r="CM159" i="11" s="1"/>
  <c r="EV159" i="11"/>
  <c r="EU159" i="11"/>
  <c r="AR155" i="11"/>
  <c r="EU155" i="11"/>
  <c r="EV155" i="11"/>
  <c r="AR151" i="11"/>
  <c r="CN151" i="11" s="1"/>
  <c r="CO151" i="11" s="1"/>
  <c r="EV151" i="11"/>
  <c r="AR147" i="11"/>
  <c r="CM147" i="11" s="1"/>
  <c r="EV147" i="11"/>
  <c r="EU147" i="11"/>
  <c r="AR143" i="11"/>
  <c r="CM143" i="11" s="1"/>
  <c r="EU143" i="11"/>
  <c r="AR139" i="11"/>
  <c r="CM139" i="11" s="1"/>
  <c r="EU139" i="11"/>
  <c r="EV139" i="11"/>
  <c r="AR135" i="11"/>
  <c r="CN135" i="11" s="1"/>
  <c r="CO135" i="11" s="1"/>
  <c r="EU135" i="11"/>
  <c r="EV135" i="11"/>
  <c r="AR131" i="11"/>
  <c r="EU131" i="11"/>
  <c r="EV131" i="11"/>
  <c r="AR127" i="11"/>
  <c r="CN127" i="11" s="1"/>
  <c r="CO127" i="11" s="1"/>
  <c r="EU127" i="11"/>
  <c r="EV127" i="11"/>
  <c r="AR123" i="11"/>
  <c r="CN123" i="11" s="1"/>
  <c r="CO123" i="11" s="1"/>
  <c r="EU123" i="11"/>
  <c r="EV123" i="11"/>
  <c r="AR119" i="11"/>
  <c r="CN119" i="11" s="1"/>
  <c r="CO119" i="11" s="1"/>
  <c r="EV119" i="11"/>
  <c r="EU119" i="11"/>
  <c r="AR115" i="11"/>
  <c r="CN115" i="11" s="1"/>
  <c r="CO115" i="11" s="1"/>
  <c r="EV115" i="11"/>
  <c r="AR111" i="11"/>
  <c r="CN111" i="11" s="1"/>
  <c r="CO111" i="11" s="1"/>
  <c r="EU111" i="11"/>
  <c r="EV111" i="11"/>
  <c r="AR107" i="11"/>
  <c r="CN107" i="11" s="1"/>
  <c r="CO107" i="11" s="1"/>
  <c r="EU107" i="11"/>
  <c r="EV107" i="11"/>
  <c r="AR103" i="11"/>
  <c r="CN103" i="11" s="1"/>
  <c r="CO103" i="11" s="1"/>
  <c r="EV103" i="11"/>
  <c r="AR99" i="11"/>
  <c r="EV99" i="11"/>
  <c r="EU99" i="11"/>
  <c r="AR95" i="11"/>
  <c r="CN95" i="11" s="1"/>
  <c r="CO95" i="11" s="1"/>
  <c r="EU95" i="11"/>
  <c r="EV95" i="11"/>
  <c r="AR91" i="11"/>
  <c r="CM91" i="11" s="1"/>
  <c r="EV91" i="11"/>
  <c r="EU91" i="11"/>
  <c r="AR87" i="11"/>
  <c r="CN87" i="11" s="1"/>
  <c r="CO87" i="11" s="1"/>
  <c r="EU87" i="11"/>
  <c r="AR83" i="11"/>
  <c r="CN83" i="11" s="1"/>
  <c r="CO83" i="11" s="1"/>
  <c r="EU83" i="11"/>
  <c r="AR79" i="11"/>
  <c r="CM79" i="11" s="1"/>
  <c r="EU79" i="11"/>
  <c r="AR75" i="11"/>
  <c r="CM75" i="11" s="1"/>
  <c r="EU75" i="11"/>
  <c r="AR71" i="11"/>
  <c r="CN71" i="11" s="1"/>
  <c r="CO71" i="11" s="1"/>
  <c r="EU71" i="11"/>
  <c r="AR67" i="11"/>
  <c r="CM67" i="11" s="1"/>
  <c r="EU67" i="11"/>
  <c r="EV67" i="11"/>
  <c r="AR63" i="11"/>
  <c r="CN63" i="11" s="1"/>
  <c r="CO63" i="11" s="1"/>
  <c r="EV63" i="11"/>
  <c r="EU63" i="11"/>
  <c r="AR59" i="11"/>
  <c r="CN59" i="11" s="1"/>
  <c r="CO59" i="11" s="1"/>
  <c r="EU59" i="11"/>
  <c r="EV59" i="11"/>
  <c r="AR55" i="11"/>
  <c r="CN55" i="11" s="1"/>
  <c r="CO55" i="11" s="1"/>
  <c r="EV55" i="11"/>
  <c r="EU55" i="11"/>
  <c r="AR51" i="11"/>
  <c r="CM51" i="11" s="1"/>
  <c r="EV51" i="11"/>
  <c r="AR47" i="11"/>
  <c r="EV47" i="11"/>
  <c r="AR43" i="11"/>
  <c r="EU43" i="11"/>
  <c r="EV43" i="11"/>
  <c r="AR39" i="11"/>
  <c r="CM39" i="11" s="1"/>
  <c r="EU39" i="11"/>
  <c r="AR31" i="11"/>
  <c r="CN31" i="11" s="1"/>
  <c r="CO31" i="11" s="1"/>
  <c r="EU31" i="11"/>
  <c r="EV31" i="11"/>
  <c r="AR27" i="11"/>
  <c r="CN27" i="11" s="1"/>
  <c r="CO27" i="11" s="1"/>
  <c r="EV27" i="11"/>
  <c r="EU27" i="11"/>
  <c r="AR23" i="11"/>
  <c r="CN23" i="11" s="1"/>
  <c r="CO23" i="11" s="1"/>
  <c r="EU23" i="11"/>
  <c r="AR19" i="11"/>
  <c r="EV19" i="11"/>
  <c r="EU19" i="11"/>
  <c r="AR15" i="11"/>
  <c r="CM15" i="11" s="1"/>
  <c r="EV15" i="11"/>
  <c r="EU15" i="11"/>
  <c r="CN194" i="11"/>
  <c r="CO194" i="11" s="1"/>
  <c r="CN388" i="11"/>
  <c r="CO388" i="11" s="1"/>
  <c r="CN324" i="11"/>
  <c r="CO324" i="11" s="1"/>
  <c r="CM245" i="11"/>
  <c r="EU76" i="11"/>
  <c r="EV90" i="11"/>
  <c r="EU60" i="11"/>
  <c r="EU100" i="11"/>
  <c r="EU116" i="11"/>
  <c r="EU173" i="11"/>
  <c r="EU189" i="11"/>
  <c r="EU205" i="11"/>
  <c r="EU221" i="11"/>
  <c r="EU237" i="11"/>
  <c r="EU253" i="11"/>
  <c r="EV30" i="11"/>
  <c r="EU269" i="11"/>
  <c r="EV153" i="11"/>
  <c r="EU152" i="11"/>
  <c r="EU324" i="11"/>
  <c r="EU42" i="11"/>
  <c r="EV338" i="11"/>
  <c r="EV388" i="11"/>
  <c r="EU288" i="11"/>
  <c r="EU352" i="11"/>
  <c r="EU278" i="11"/>
  <c r="EV302" i="11"/>
  <c r="EU342" i="11"/>
  <c r="EV366" i="11"/>
  <c r="EV134" i="11"/>
  <c r="EU97" i="11"/>
  <c r="EV291" i="11"/>
  <c r="EU317" i="11"/>
  <c r="EU381" i="11"/>
  <c r="EV353" i="11"/>
  <c r="EU103" i="11"/>
  <c r="EU51" i="11"/>
  <c r="EV196" i="11"/>
  <c r="EV234" i="11"/>
  <c r="BT218" i="11"/>
  <c r="BT299" i="11"/>
  <c r="BT260" i="11"/>
  <c r="BT63" i="11"/>
  <c r="BT375" i="11"/>
  <c r="BT274" i="11"/>
  <c r="BT97" i="11"/>
  <c r="BF245" i="11"/>
  <c r="BF388" i="11"/>
  <c r="BT387" i="11"/>
  <c r="CN356" i="11"/>
  <c r="CO356" i="11" s="1"/>
  <c r="BT294" i="11"/>
  <c r="BT284" i="11"/>
  <c r="BT282" i="11"/>
  <c r="BT266" i="11"/>
  <c r="BT251" i="11"/>
  <c r="BT187" i="11"/>
  <c r="BT307" i="11"/>
  <c r="BF310" i="11"/>
  <c r="BF384" i="11"/>
  <c r="BF382" i="11"/>
  <c r="BF345" i="11"/>
  <c r="BF318" i="11"/>
  <c r="BF325" i="11"/>
  <c r="BF341" i="11"/>
  <c r="BF357" i="11"/>
  <c r="BF338" i="11"/>
  <c r="BF170" i="11"/>
  <c r="BF167" i="11"/>
  <c r="BF159" i="11"/>
  <c r="BF158" i="11"/>
  <c r="BF157" i="11"/>
  <c r="BF117" i="11"/>
  <c r="BF115" i="11"/>
  <c r="BF105" i="11"/>
  <c r="BF93" i="11"/>
  <c r="BF307" i="11"/>
  <c r="BF291" i="11"/>
  <c r="BF287" i="11"/>
  <c r="BF261" i="11"/>
  <c r="BF242" i="11"/>
  <c r="BF206" i="11"/>
  <c r="BF205" i="11"/>
  <c r="BF370" i="11"/>
  <c r="BF364" i="11"/>
  <c r="BF361" i="11"/>
  <c r="BF354" i="11"/>
  <c r="BF342" i="11"/>
  <c r="BF340" i="11"/>
  <c r="BF333" i="11"/>
  <c r="BF329" i="11"/>
  <c r="BF321" i="11"/>
  <c r="BF313" i="11"/>
  <c r="BF247" i="11"/>
  <c r="BF238" i="11"/>
  <c r="BF237" i="11"/>
  <c r="BF151" i="11"/>
  <c r="BF120" i="11"/>
  <c r="BF75" i="11"/>
  <c r="BF65" i="11"/>
  <c r="BF386" i="11"/>
  <c r="BF385" i="11"/>
  <c r="BF374" i="11"/>
  <c r="BF372" i="11"/>
  <c r="BF369" i="11"/>
  <c r="BF362" i="11"/>
  <c r="BF358" i="11"/>
  <c r="BF349" i="11"/>
  <c r="BF348" i="11"/>
  <c r="BF346" i="11"/>
  <c r="BF337" i="11"/>
  <c r="BF330" i="11"/>
  <c r="BF326" i="11"/>
  <c r="BT313" i="11"/>
  <c r="BT306" i="11"/>
  <c r="BT304" i="11"/>
  <c r="BF302" i="11"/>
  <c r="BF298" i="11"/>
  <c r="BT295" i="11"/>
  <c r="BT290" i="11"/>
  <c r="BT288" i="11"/>
  <c r="BT283" i="11"/>
  <c r="BF278" i="11"/>
  <c r="BF277" i="11"/>
  <c r="BT276" i="11"/>
  <c r="BF274" i="11"/>
  <c r="BF266" i="11"/>
  <c r="BT259" i="11"/>
  <c r="CN256" i="11"/>
  <c r="CO256" i="11" s="1"/>
  <c r="BF255" i="11"/>
  <c r="BF254" i="11"/>
  <c r="BF253" i="11"/>
  <c r="BT252" i="11"/>
  <c r="BT250" i="11"/>
  <c r="BF229" i="11"/>
  <c r="BF215" i="11"/>
  <c r="BF197" i="11"/>
  <c r="BF182" i="11"/>
  <c r="BF181" i="11"/>
  <c r="BF175" i="11"/>
  <c r="BF132" i="11"/>
  <c r="BF100" i="11"/>
  <c r="BF97" i="11"/>
  <c r="BF88" i="11"/>
  <c r="BF74" i="11"/>
  <c r="BF45" i="11"/>
  <c r="BF42" i="11"/>
  <c r="BF305" i="11"/>
  <c r="BF294" i="11"/>
  <c r="BT291" i="11"/>
  <c r="BF286" i="11"/>
  <c r="BF285" i="11"/>
  <c r="BF246" i="11"/>
  <c r="BF234" i="11"/>
  <c r="BF377" i="11"/>
  <c r="BF373" i="11"/>
  <c r="BF365" i="11"/>
  <c r="BF353" i="11"/>
  <c r="BF332" i="11"/>
  <c r="BF323" i="11"/>
  <c r="BF322" i="11"/>
  <c r="BF297" i="11"/>
  <c r="BF271" i="11"/>
  <c r="BF263" i="11"/>
  <c r="BF223" i="11"/>
  <c r="BF222" i="11"/>
  <c r="BF221" i="11"/>
  <c r="BF214" i="11"/>
  <c r="CN172" i="11"/>
  <c r="CO172" i="11" s="1"/>
  <c r="BF381" i="11"/>
  <c r="BF380" i="11"/>
  <c r="BF378" i="11"/>
  <c r="BF366" i="11"/>
  <c r="BF356" i="11"/>
  <c r="BF350" i="11"/>
  <c r="BF334" i="11"/>
  <c r="BF324" i="11"/>
  <c r="BF317" i="11"/>
  <c r="BF316" i="11"/>
  <c r="BT315" i="11"/>
  <c r="BT314" i="11"/>
  <c r="BF309" i="11"/>
  <c r="BF308" i="11"/>
  <c r="BT302" i="11"/>
  <c r="BT298" i="11"/>
  <c r="BF293" i="11"/>
  <c r="BF279" i="11"/>
  <c r="BF270" i="11"/>
  <c r="BF269" i="11"/>
  <c r="BT268" i="11"/>
  <c r="BT258" i="11"/>
  <c r="BF239" i="11"/>
  <c r="BF231" i="11"/>
  <c r="BF139" i="11"/>
  <c r="BF125" i="11"/>
  <c r="BF112" i="11"/>
  <c r="BF91" i="11"/>
  <c r="BF82" i="11"/>
  <c r="BF70" i="11"/>
  <c r="BF29" i="11"/>
  <c r="BF207" i="11"/>
  <c r="BF199" i="11"/>
  <c r="BF183" i="11"/>
  <c r="BF174" i="11"/>
  <c r="BF173" i="11"/>
  <c r="BF136" i="11"/>
  <c r="BF124" i="11"/>
  <c r="BF107" i="11"/>
  <c r="BF83" i="11"/>
  <c r="BF72" i="11"/>
  <c r="BF62" i="11"/>
  <c r="BF61" i="11"/>
  <c r="BF41" i="11"/>
  <c r="BF40" i="11"/>
  <c r="BF37" i="11"/>
  <c r="BF26" i="11"/>
  <c r="BF25" i="11"/>
  <c r="BF18" i="11"/>
  <c r="BF213" i="11"/>
  <c r="BF210" i="11"/>
  <c r="BF202" i="11"/>
  <c r="BF191" i="11"/>
  <c r="BF190" i="11"/>
  <c r="BF189" i="11"/>
  <c r="BF165" i="11"/>
  <c r="BF162" i="11"/>
  <c r="BF150" i="11"/>
  <c r="BF149" i="11"/>
  <c r="BF147" i="11"/>
  <c r="BF144" i="11"/>
  <c r="BF140" i="11"/>
  <c r="BF137" i="11"/>
  <c r="BF129" i="11"/>
  <c r="BF104" i="11"/>
  <c r="BF92" i="11"/>
  <c r="BF80" i="11"/>
  <c r="BF69" i="11"/>
  <c r="BF57" i="11"/>
  <c r="BF56" i="11"/>
  <c r="BF50" i="11"/>
  <c r="BF38" i="11"/>
  <c r="BT244" i="11"/>
  <c r="BT227" i="11"/>
  <c r="BT220" i="11"/>
  <c r="BT211" i="11"/>
  <c r="BT163" i="11"/>
  <c r="BT156" i="11"/>
  <c r="BT154" i="11"/>
  <c r="BT120" i="11"/>
  <c r="BT383" i="11"/>
  <c r="BT347" i="11"/>
  <c r="BT338" i="11"/>
  <c r="BT331" i="11"/>
  <c r="BT327" i="11"/>
  <c r="BT210" i="11"/>
  <c r="BT155" i="11"/>
  <c r="BT146" i="11"/>
  <c r="BT118" i="11"/>
  <c r="BT106" i="11"/>
  <c r="BT71" i="11"/>
  <c r="BT61" i="11"/>
  <c r="BT54" i="11"/>
  <c r="BT37" i="11"/>
  <c r="BT30" i="11"/>
  <c r="BT196" i="11"/>
  <c r="BT180" i="11"/>
  <c r="BT145" i="11"/>
  <c r="BT115" i="11"/>
  <c r="BT21" i="11"/>
  <c r="BT363" i="11"/>
  <c r="BT359" i="11"/>
  <c r="BT345" i="11"/>
  <c r="BT339" i="11"/>
  <c r="BT236" i="11"/>
  <c r="BT226" i="11"/>
  <c r="BT202" i="11"/>
  <c r="BT172" i="11"/>
  <c r="BT162" i="11"/>
  <c r="BT138" i="11"/>
  <c r="BT126" i="11"/>
  <c r="BT94" i="11"/>
  <c r="BT88" i="11"/>
  <c r="BT53" i="11"/>
  <c r="BT39" i="11"/>
  <c r="BT379" i="11"/>
  <c r="BT377" i="11"/>
  <c r="BT371" i="11"/>
  <c r="BT370" i="11"/>
  <c r="BT367" i="11"/>
  <c r="BT361" i="11"/>
  <c r="BT355" i="11"/>
  <c r="BT354" i="11"/>
  <c r="BT353" i="11"/>
  <c r="BT346" i="11"/>
  <c r="BT335" i="11"/>
  <c r="BT329" i="11"/>
  <c r="BT323" i="11"/>
  <c r="BT322" i="11"/>
  <c r="BT321" i="11"/>
  <c r="BT243" i="11"/>
  <c r="BT228" i="11"/>
  <c r="BT219" i="11"/>
  <c r="BT212" i="11"/>
  <c r="BT195" i="11"/>
  <c r="BT188" i="11"/>
  <c r="BT186" i="11"/>
  <c r="BT179" i="11"/>
  <c r="BT164" i="11"/>
  <c r="BT386" i="11"/>
  <c r="BT385" i="11"/>
  <c r="BT378" i="11"/>
  <c r="BT369" i="11"/>
  <c r="BT362" i="11"/>
  <c r="BT343" i="11"/>
  <c r="BT337" i="11"/>
  <c r="BT330" i="11"/>
  <c r="BT242" i="11"/>
  <c r="BT234" i="11"/>
  <c r="BT204" i="11"/>
  <c r="BT194" i="11"/>
  <c r="BT178" i="11"/>
  <c r="BT170" i="11"/>
  <c r="BT129" i="11"/>
  <c r="BT128" i="11"/>
  <c r="BT121" i="11"/>
  <c r="BT114" i="11"/>
  <c r="BT104" i="11"/>
  <c r="BT96" i="11"/>
  <c r="BT80" i="11"/>
  <c r="BT79" i="11"/>
  <c r="BT51" i="11"/>
  <c r="BT46" i="11"/>
  <c r="BT31" i="11"/>
  <c r="BT27" i="11"/>
  <c r="BT364" i="11"/>
  <c r="BT336" i="11"/>
  <c r="BT332" i="11"/>
  <c r="BF314" i="11"/>
  <c r="BF306" i="11"/>
  <c r="BT297" i="11"/>
  <c r="BT267" i="11"/>
  <c r="BT264" i="11"/>
  <c r="BF235" i="11"/>
  <c r="BF367" i="11"/>
  <c r="BT340" i="11"/>
  <c r="BF311" i="11"/>
  <c r="BF289" i="11"/>
  <c r="BT232" i="11"/>
  <c r="BT223" i="11"/>
  <c r="BF203" i="11"/>
  <c r="BF185" i="11"/>
  <c r="CN173" i="11"/>
  <c r="CO173" i="11" s="1"/>
  <c r="CM173" i="11"/>
  <c r="BT173" i="11"/>
  <c r="BF123" i="11"/>
  <c r="BF102" i="11"/>
  <c r="BF101" i="11"/>
  <c r="CM72" i="11"/>
  <c r="CN72" i="11"/>
  <c r="CO72" i="11" s="1"/>
  <c r="BT72" i="11"/>
  <c r="BF68" i="11"/>
  <c r="BT22" i="11"/>
  <c r="CM20" i="11"/>
  <c r="CN20" i="11"/>
  <c r="CO20" i="11" s="1"/>
  <c r="BT20" i="11"/>
  <c r="BF16" i="11"/>
  <c r="BT381" i="11"/>
  <c r="BF379" i="11"/>
  <c r="BT368" i="11"/>
  <c r="BT366" i="11"/>
  <c r="BF359" i="11"/>
  <c r="BF352" i="11"/>
  <c r="BT349" i="11"/>
  <c r="BF347" i="11"/>
  <c r="BT334" i="11"/>
  <c r="BF327" i="11"/>
  <c r="BF320" i="11"/>
  <c r="BT317" i="11"/>
  <c r="BF312" i="11"/>
  <c r="BT309" i="11"/>
  <c r="BF262" i="11"/>
  <c r="BT255" i="11"/>
  <c r="BT246" i="11"/>
  <c r="BF217" i="11"/>
  <c r="BF208" i="11"/>
  <c r="CN205" i="11"/>
  <c r="CO205" i="11" s="1"/>
  <c r="CM205" i="11"/>
  <c r="BT205" i="11"/>
  <c r="BT144" i="11"/>
  <c r="BT122" i="11"/>
  <c r="BF90" i="11"/>
  <c r="BT15" i="11"/>
  <c r="BT376" i="11"/>
  <c r="BT372" i="11"/>
  <c r="BF360" i="11"/>
  <c r="BF355" i="11"/>
  <c r="BT344" i="11"/>
  <c r="BT342" i="11"/>
  <c r="BF335" i="11"/>
  <c r="BF328" i="11"/>
  <c r="BT325" i="11"/>
  <c r="BF319" i="11"/>
  <c r="BT384" i="11"/>
  <c r="BT382" i="11"/>
  <c r="BT380" i="11"/>
  <c r="BF375" i="11"/>
  <c r="BF368" i="11"/>
  <c r="BT365" i="11"/>
  <c r="BF363" i="11"/>
  <c r="BT352" i="11"/>
  <c r="BT350" i="11"/>
  <c r="BT348" i="11"/>
  <c r="BF343" i="11"/>
  <c r="BF336" i="11"/>
  <c r="BT333" i="11"/>
  <c r="BF331" i="11"/>
  <c r="BT320" i="11"/>
  <c r="BT319" i="11"/>
  <c r="BT311" i="11"/>
  <c r="BT303" i="11"/>
  <c r="BF303" i="11"/>
  <c r="BT300" i="11"/>
  <c r="BF290" i="11"/>
  <c r="BF281" i="11"/>
  <c r="BF272" i="11"/>
  <c r="BT269" i="11"/>
  <c r="BT203" i="11"/>
  <c r="BT200" i="11"/>
  <c r="BF198" i="11"/>
  <c r="BT191" i="11"/>
  <c r="BT182" i="11"/>
  <c r="BF171" i="11"/>
  <c r="BF153" i="11"/>
  <c r="BT137" i="11"/>
  <c r="BF130" i="11"/>
  <c r="BF110" i="11"/>
  <c r="BF108" i="11"/>
  <c r="BF89" i="11"/>
  <c r="BT86" i="11"/>
  <c r="BF78" i="11"/>
  <c r="BT75" i="11"/>
  <c r="BF23" i="11"/>
  <c r="BT84" i="11"/>
  <c r="BF387" i="11"/>
  <c r="BT374" i="11"/>
  <c r="BT357" i="11"/>
  <c r="BT316" i="11"/>
  <c r="BT235" i="11"/>
  <c r="BF230" i="11"/>
  <c r="BT214" i="11"/>
  <c r="BF176" i="11"/>
  <c r="BT136" i="11"/>
  <c r="BT388" i="11"/>
  <c r="BF383" i="11"/>
  <c r="BF376" i="11"/>
  <c r="BT373" i="11"/>
  <c r="BF371" i="11"/>
  <c r="BT360" i="11"/>
  <c r="BT358" i="11"/>
  <c r="BT356" i="11"/>
  <c r="BF351" i="11"/>
  <c r="BF344" i="11"/>
  <c r="BT341" i="11"/>
  <c r="BF339" i="11"/>
  <c r="BT328" i="11"/>
  <c r="BT326" i="11"/>
  <c r="BT324" i="11"/>
  <c r="BT318" i="11"/>
  <c r="BT310" i="11"/>
  <c r="BF301" i="11"/>
  <c r="BF296" i="11"/>
  <c r="BT287" i="11"/>
  <c r="BT278" i="11"/>
  <c r="BF267" i="11"/>
  <c r="BF249" i="11"/>
  <c r="BF240" i="11"/>
  <c r="CN237" i="11"/>
  <c r="CO237" i="11" s="1"/>
  <c r="CM237" i="11"/>
  <c r="BT237" i="11"/>
  <c r="BT171" i="11"/>
  <c r="BT168" i="11"/>
  <c r="BF166" i="11"/>
  <c r="BT159" i="11"/>
  <c r="BT150" i="11"/>
  <c r="BT143" i="11"/>
  <c r="BT142" i="11"/>
  <c r="BT141" i="11"/>
  <c r="BT134" i="11"/>
  <c r="BF128" i="11"/>
  <c r="BF95" i="11"/>
  <c r="BT89" i="11"/>
  <c r="BT87" i="11"/>
  <c r="BF79" i="11"/>
  <c r="BT48" i="11"/>
  <c r="BF47" i="11"/>
  <c r="BT293" i="11"/>
  <c r="BF292" i="11"/>
  <c r="BT286" i="11"/>
  <c r="BF280" i="11"/>
  <c r="BT277" i="11"/>
  <c r="BF275" i="11"/>
  <c r="BT272" i="11"/>
  <c r="BT263" i="11"/>
  <c r="BF257" i="11"/>
  <c r="BT254" i="11"/>
  <c r="BF248" i="11"/>
  <c r="CN245" i="11"/>
  <c r="CO245" i="11" s="1"/>
  <c r="BT245" i="11"/>
  <c r="BF243" i="11"/>
  <c r="BT240" i="11"/>
  <c r="BT231" i="11"/>
  <c r="BF225" i="11"/>
  <c r="BT222" i="11"/>
  <c r="BF216" i="11"/>
  <c r="BT213" i="11"/>
  <c r="BF211" i="11"/>
  <c r="BT208" i="11"/>
  <c r="BT199" i="11"/>
  <c r="BF193" i="11"/>
  <c r="BT190" i="11"/>
  <c r="BF184" i="11"/>
  <c r="CN181" i="11"/>
  <c r="CO181" i="11" s="1"/>
  <c r="BT181" i="11"/>
  <c r="BF179" i="11"/>
  <c r="BF178" i="11"/>
  <c r="BT176" i="11"/>
  <c r="BT167" i="11"/>
  <c r="BF161" i="11"/>
  <c r="BT158" i="11"/>
  <c r="BF152" i="11"/>
  <c r="BT149" i="11"/>
  <c r="BF148" i="11"/>
  <c r="BF145" i="11"/>
  <c r="BF141" i="11"/>
  <c r="BT139" i="11"/>
  <c r="BF135" i="11"/>
  <c r="BT130" i="11"/>
  <c r="BT124" i="11"/>
  <c r="BT113" i="11"/>
  <c r="BT112" i="11"/>
  <c r="BT111" i="11"/>
  <c r="BT110" i="11"/>
  <c r="BT109" i="11"/>
  <c r="CN105" i="11"/>
  <c r="CO105" i="11" s="1"/>
  <c r="BT105" i="11"/>
  <c r="BT102" i="11"/>
  <c r="BF98" i="11"/>
  <c r="BF96" i="11"/>
  <c r="BT90" i="11"/>
  <c r="BT70" i="11"/>
  <c r="BT65" i="11"/>
  <c r="BF59" i="11"/>
  <c r="BF58" i="11"/>
  <c r="BF52" i="11"/>
  <c r="BT47" i="11"/>
  <c r="BF43" i="11"/>
  <c r="BT40" i="11"/>
  <c r="BT36" i="11"/>
  <c r="BT35" i="11"/>
  <c r="BF30" i="11"/>
  <c r="BT29" i="11"/>
  <c r="BT23" i="11"/>
  <c r="BT18" i="11"/>
  <c r="BT17" i="11"/>
  <c r="CM313" i="11"/>
  <c r="BT305" i="11"/>
  <c r="BF304" i="11"/>
  <c r="BF299" i="11"/>
  <c r="BT296" i="11"/>
  <c r="BT289" i="11"/>
  <c r="BF288" i="11"/>
  <c r="BT285" i="11"/>
  <c r="BF283" i="11"/>
  <c r="BF282" i="11"/>
  <c r="BT280" i="11"/>
  <c r="BT271" i="11"/>
  <c r="BF265" i="11"/>
  <c r="BT262" i="11"/>
  <c r="BF256" i="11"/>
  <c r="CN253" i="11"/>
  <c r="CO253" i="11" s="1"/>
  <c r="BT253" i="11"/>
  <c r="BF251" i="11"/>
  <c r="BF250" i="11"/>
  <c r="BT248" i="11"/>
  <c r="BT239" i="11"/>
  <c r="BF233" i="11"/>
  <c r="BT230" i="11"/>
  <c r="BF224" i="11"/>
  <c r="BT221" i="11"/>
  <c r="BF219" i="11"/>
  <c r="BF218" i="11"/>
  <c r="BT216" i="11"/>
  <c r="BT207" i="11"/>
  <c r="BF201" i="11"/>
  <c r="BT198" i="11"/>
  <c r="BF192" i="11"/>
  <c r="CN189" i="11"/>
  <c r="CO189" i="11" s="1"/>
  <c r="BT189" i="11"/>
  <c r="BF187" i="11"/>
  <c r="BF186" i="11"/>
  <c r="BT184" i="11"/>
  <c r="BT175" i="11"/>
  <c r="BF169" i="11"/>
  <c r="BT166" i="11"/>
  <c r="BF160" i="11"/>
  <c r="BT157" i="11"/>
  <c r="BF155" i="11"/>
  <c r="BF154" i="11"/>
  <c r="BT152" i="11"/>
  <c r="BT132" i="11"/>
  <c r="BF131" i="11"/>
  <c r="BT117" i="11"/>
  <c r="BF116" i="11"/>
  <c r="BF113" i="11"/>
  <c r="BF109" i="11"/>
  <c r="BT107" i="11"/>
  <c r="BF103" i="11"/>
  <c r="BT98" i="11"/>
  <c r="BT92" i="11"/>
  <c r="BF81" i="11"/>
  <c r="BF77" i="11"/>
  <c r="BF76" i="11"/>
  <c r="CM61" i="11"/>
  <c r="BT59" i="11"/>
  <c r="BF54" i="11"/>
  <c r="BT44" i="11"/>
  <c r="BT43" i="11"/>
  <c r="BT33" i="11"/>
  <c r="BT32" i="11"/>
  <c r="BF315" i="11"/>
  <c r="BT312" i="11"/>
  <c r="BT308" i="11"/>
  <c r="BT301" i="11"/>
  <c r="BF300" i="11"/>
  <c r="BF295" i="11"/>
  <c r="BT292" i="11"/>
  <c r="BT279" i="11"/>
  <c r="BF273" i="11"/>
  <c r="BT270" i="11"/>
  <c r="BF264" i="11"/>
  <c r="BT261" i="11"/>
  <c r="BF259" i="11"/>
  <c r="BF258" i="11"/>
  <c r="BT256" i="11"/>
  <c r="BT247" i="11"/>
  <c r="BF241" i="11"/>
  <c r="BT238" i="11"/>
  <c r="BF232" i="11"/>
  <c r="BT229" i="11"/>
  <c r="BF227" i="11"/>
  <c r="BF226" i="11"/>
  <c r="BT224" i="11"/>
  <c r="BT215" i="11"/>
  <c r="BF209" i="11"/>
  <c r="BT206" i="11"/>
  <c r="BF200" i="11"/>
  <c r="CN197" i="11"/>
  <c r="CO197" i="11" s="1"/>
  <c r="BT197" i="11"/>
  <c r="BF195" i="11"/>
  <c r="BF194" i="11"/>
  <c r="BT192" i="11"/>
  <c r="BT183" i="11"/>
  <c r="BF177" i="11"/>
  <c r="BT174" i="11"/>
  <c r="BF168" i="11"/>
  <c r="CN165" i="11"/>
  <c r="CO165" i="11" s="1"/>
  <c r="BT165" i="11"/>
  <c r="BF163" i="11"/>
  <c r="BT160" i="11"/>
  <c r="BT151" i="11"/>
  <c r="BT147" i="11"/>
  <c r="BF142" i="11"/>
  <c r="BF134" i="11"/>
  <c r="BF133" i="11"/>
  <c r="BF127" i="11"/>
  <c r="BF122" i="11"/>
  <c r="BF121" i="11"/>
  <c r="BT119" i="11"/>
  <c r="BT100" i="11"/>
  <c r="BF99" i="11"/>
  <c r="BT85" i="11"/>
  <c r="BT81" i="11"/>
  <c r="BT77" i="11"/>
  <c r="BT73" i="11"/>
  <c r="BF66" i="11"/>
  <c r="BT62" i="11"/>
  <c r="BF60" i="11"/>
  <c r="BF22" i="11"/>
  <c r="BF143" i="11"/>
  <c r="BT140" i="11"/>
  <c r="BF138" i="11"/>
  <c r="BT127" i="11"/>
  <c r="BT125" i="11"/>
  <c r="BT123" i="11"/>
  <c r="BF118" i="11"/>
  <c r="BF111" i="11"/>
  <c r="BT108" i="11"/>
  <c r="BF106" i="11"/>
  <c r="BT95" i="11"/>
  <c r="BT93" i="11"/>
  <c r="BT91" i="11"/>
  <c r="BF86" i="11"/>
  <c r="BF84" i="11"/>
  <c r="BT83" i="11"/>
  <c r="BT69" i="11"/>
  <c r="BT68" i="11"/>
  <c r="BT67" i="11"/>
  <c r="BF63" i="11"/>
  <c r="BT55" i="11"/>
  <c r="BF53" i="11"/>
  <c r="BF49" i="11"/>
  <c r="BF48" i="11"/>
  <c r="BF36" i="11"/>
  <c r="BF34" i="11"/>
  <c r="BF31" i="11"/>
  <c r="BT25" i="11"/>
  <c r="BF24" i="11"/>
  <c r="BF20" i="11"/>
  <c r="BT16" i="11"/>
  <c r="BF284" i="11"/>
  <c r="BT281" i="11"/>
  <c r="BF276" i="11"/>
  <c r="BT273" i="11"/>
  <c r="BF268" i="11"/>
  <c r="BT265" i="11"/>
  <c r="BF260" i="11"/>
  <c r="BT257" i="11"/>
  <c r="BF252" i="11"/>
  <c r="BT249" i="11"/>
  <c r="BF244" i="11"/>
  <c r="BT241" i="11"/>
  <c r="BF236" i="11"/>
  <c r="BT233" i="11"/>
  <c r="BF228" i="11"/>
  <c r="BT225" i="11"/>
  <c r="BF220" i="11"/>
  <c r="BT217" i="11"/>
  <c r="BF212" i="11"/>
  <c r="BT209" i="11"/>
  <c r="BF204" i="11"/>
  <c r="BT201" i="11"/>
  <c r="BF196" i="11"/>
  <c r="BT193" i="11"/>
  <c r="BF188" i="11"/>
  <c r="BT185" i="11"/>
  <c r="BF180" i="11"/>
  <c r="BT177" i="11"/>
  <c r="BF172" i="11"/>
  <c r="BT169" i="11"/>
  <c r="BF164" i="11"/>
  <c r="BT161" i="11"/>
  <c r="BF156" i="11"/>
  <c r="BT153" i="11"/>
  <c r="BT148" i="11"/>
  <c r="BF146" i="11"/>
  <c r="BT135" i="11"/>
  <c r="BT133" i="11"/>
  <c r="BT131" i="11"/>
  <c r="BF126" i="11"/>
  <c r="BF119" i="11"/>
  <c r="BT116" i="11"/>
  <c r="BF114" i="11"/>
  <c r="BT103" i="11"/>
  <c r="BT101" i="11"/>
  <c r="BT99" i="11"/>
  <c r="BF94" i="11"/>
  <c r="BF87" i="11"/>
  <c r="BF85" i="11"/>
  <c r="BT82" i="11"/>
  <c r="BF73" i="11"/>
  <c r="BT66" i="11"/>
  <c r="BF64" i="11"/>
  <c r="BT57" i="11"/>
  <c r="BT52" i="11"/>
  <c r="BT50" i="11"/>
  <c r="BF35" i="11"/>
  <c r="BF33" i="11"/>
  <c r="BF27" i="11"/>
  <c r="BT19" i="11"/>
  <c r="BT78" i="11"/>
  <c r="BT76" i="11"/>
  <c r="BT74" i="11"/>
  <c r="BF67" i="11"/>
  <c r="BT64" i="11"/>
  <c r="BF55" i="11"/>
  <c r="BT49" i="11"/>
  <c r="BF46" i="11"/>
  <c r="BT45" i="11"/>
  <c r="BT42" i="11"/>
  <c r="BT38" i="11"/>
  <c r="BT34" i="11"/>
  <c r="BF32" i="11"/>
  <c r="BF28" i="11"/>
  <c r="BF21" i="11"/>
  <c r="BF17" i="11"/>
  <c r="BF15" i="11"/>
  <c r="BF71" i="11"/>
  <c r="CM60" i="11"/>
  <c r="BT60" i="11"/>
  <c r="BT58" i="11"/>
  <c r="BT56" i="11"/>
  <c r="BF51" i="11"/>
  <c r="BF44" i="11"/>
  <c r="BT41" i="11"/>
  <c r="BF39" i="11"/>
  <c r="CM28" i="11"/>
  <c r="BT28" i="11"/>
  <c r="BT26" i="11"/>
  <c r="BT24" i="11"/>
  <c r="BF19" i="11"/>
  <c r="BB366" i="11"/>
  <c r="BB367" i="11"/>
  <c r="BB368" i="11"/>
  <c r="BB369" i="11"/>
  <c r="BB370" i="11"/>
  <c r="BB371" i="11"/>
  <c r="BB372" i="11"/>
  <c r="BB373" i="11"/>
  <c r="BB374" i="11"/>
  <c r="BB375" i="11"/>
  <c r="BB376" i="11"/>
  <c r="BB377" i="11"/>
  <c r="BB378" i="11"/>
  <c r="BB379" i="11"/>
  <c r="BB380" i="11"/>
  <c r="BB381" i="11"/>
  <c r="BB382" i="11"/>
  <c r="BB383" i="11"/>
  <c r="BB384" i="11"/>
  <c r="BB385" i="11"/>
  <c r="BB386" i="11"/>
  <c r="BB388" i="11"/>
  <c r="CM21" i="11" l="1"/>
  <c r="CP21" i="11" s="1"/>
  <c r="CN198" i="11"/>
  <c r="CO198" i="11" s="1"/>
  <c r="CP198" i="11" s="1"/>
  <c r="CN29" i="11"/>
  <c r="CO29" i="11" s="1"/>
  <c r="CM344" i="11"/>
  <c r="CP344" i="11" s="1"/>
  <c r="CM345" i="11"/>
  <c r="CP345" i="11" s="1"/>
  <c r="CM377" i="11"/>
  <c r="CP377" i="11" s="1"/>
  <c r="CN73" i="11"/>
  <c r="CO73" i="11" s="1"/>
  <c r="CP73" i="11" s="1"/>
  <c r="CP35" i="11"/>
  <c r="CM269" i="11"/>
  <c r="CP269" i="11" s="1"/>
  <c r="CM214" i="11"/>
  <c r="CP214" i="11" s="1"/>
  <c r="CN98" i="11"/>
  <c r="CO98" i="11" s="1"/>
  <c r="CP98" i="11" s="1"/>
  <c r="CM148" i="11"/>
  <c r="CP148" i="11" s="1"/>
  <c r="CM190" i="11"/>
  <c r="CP190" i="11" s="1"/>
  <c r="CM62" i="11"/>
  <c r="CP62" i="11" s="1"/>
  <c r="CP324" i="11"/>
  <c r="CM137" i="11"/>
  <c r="CP137" i="11" s="1"/>
  <c r="CN297" i="11"/>
  <c r="CO297" i="11" s="1"/>
  <c r="CP297" i="11" s="1"/>
  <c r="CN88" i="11"/>
  <c r="CO88" i="11" s="1"/>
  <c r="CM103" i="11"/>
  <c r="CP103" i="11" s="1"/>
  <c r="CN290" i="11"/>
  <c r="CO290" i="11" s="1"/>
  <c r="CP290" i="11" s="1"/>
  <c r="CM353" i="11"/>
  <c r="CP353" i="11" s="1"/>
  <c r="CN187" i="11"/>
  <c r="CO187" i="11" s="1"/>
  <c r="CP187" i="11" s="1"/>
  <c r="CN22" i="11"/>
  <c r="CO22" i="11" s="1"/>
  <c r="CP22" i="11" s="1"/>
  <c r="CM34" i="11"/>
  <c r="CP34" i="11" s="1"/>
  <c r="CM45" i="11"/>
  <c r="CP45" i="11" s="1"/>
  <c r="CM57" i="11"/>
  <c r="CP57" i="11" s="1"/>
  <c r="CM170" i="11"/>
  <c r="CP170" i="11" s="1"/>
  <c r="CM63" i="11"/>
  <c r="CP63" i="11" s="1"/>
  <c r="CN15" i="11"/>
  <c r="CO15" i="11" s="1"/>
  <c r="CP15" i="11" s="1"/>
  <c r="CN146" i="11"/>
  <c r="CO146" i="11" s="1"/>
  <c r="CP146" i="11" s="1"/>
  <c r="CN209" i="11"/>
  <c r="CO209" i="11" s="1"/>
  <c r="CP209" i="11" s="1"/>
  <c r="CN378" i="11"/>
  <c r="CO378" i="11" s="1"/>
  <c r="CP378" i="11" s="1"/>
  <c r="CM354" i="11"/>
  <c r="CP354" i="11" s="1"/>
  <c r="CN210" i="11"/>
  <c r="CO210" i="11" s="1"/>
  <c r="CP210" i="11" s="1"/>
  <c r="CM266" i="11"/>
  <c r="CP266" i="11" s="1"/>
  <c r="CN140" i="11"/>
  <c r="CO140" i="11" s="1"/>
  <c r="CP140" i="11" s="1"/>
  <c r="CM192" i="11"/>
  <c r="CP192" i="11" s="1"/>
  <c r="CM26" i="11"/>
  <c r="CP26" i="11" s="1"/>
  <c r="CM135" i="11"/>
  <c r="CP135" i="11" s="1"/>
  <c r="CM107" i="11"/>
  <c r="CP107" i="11" s="1"/>
  <c r="CN75" i="11"/>
  <c r="CO75" i="11" s="1"/>
  <c r="CP75" i="11" s="1"/>
  <c r="CN283" i="11"/>
  <c r="CO283" i="11" s="1"/>
  <c r="CP283" i="11" s="1"/>
  <c r="CN37" i="11"/>
  <c r="CO37" i="11" s="1"/>
  <c r="CP37" i="11" s="1"/>
  <c r="CN44" i="11"/>
  <c r="CO44" i="11" s="1"/>
  <c r="CP44" i="11" s="1"/>
  <c r="CN232" i="11"/>
  <c r="CO232" i="11" s="1"/>
  <c r="CP232" i="11" s="1"/>
  <c r="CM333" i="11"/>
  <c r="CP333" i="11" s="1"/>
  <c r="CM357" i="11"/>
  <c r="CP357" i="11" s="1"/>
  <c r="CN241" i="11"/>
  <c r="CO241" i="11" s="1"/>
  <c r="CP241" i="11" s="1"/>
  <c r="CM64" i="11"/>
  <c r="CP64" i="11" s="1"/>
  <c r="CM145" i="11"/>
  <c r="CP145" i="11" s="1"/>
  <c r="CN70" i="11"/>
  <c r="CO70" i="11" s="1"/>
  <c r="CP70" i="11" s="1"/>
  <c r="CM364" i="11"/>
  <c r="CP364" i="11" s="1"/>
  <c r="CM176" i="11"/>
  <c r="CP176" i="11" s="1"/>
  <c r="CN204" i="11"/>
  <c r="CO204" i="11" s="1"/>
  <c r="CP204" i="11" s="1"/>
  <c r="CN250" i="11"/>
  <c r="CO250" i="11" s="1"/>
  <c r="CM96" i="11"/>
  <c r="CP96" i="11" s="1"/>
  <c r="CN254" i="11"/>
  <c r="CO254" i="11" s="1"/>
  <c r="CP254" i="11" s="1"/>
  <c r="CM369" i="11"/>
  <c r="CP369" i="11" s="1"/>
  <c r="CM274" i="11"/>
  <c r="CP274" i="11" s="1"/>
  <c r="CM385" i="11"/>
  <c r="CP385" i="11" s="1"/>
  <c r="CM220" i="11"/>
  <c r="CP220" i="11" s="1"/>
  <c r="CM298" i="11"/>
  <c r="CP298" i="11" s="1"/>
  <c r="CM144" i="11"/>
  <c r="CP144" i="11" s="1"/>
  <c r="CM223" i="11"/>
  <c r="CP223" i="11" s="1"/>
  <c r="CN316" i="11"/>
  <c r="CO316" i="11" s="1"/>
  <c r="CP316" i="11" s="1"/>
  <c r="CM281" i="11"/>
  <c r="CP281" i="11" s="1"/>
  <c r="CM362" i="11"/>
  <c r="CP362" i="11" s="1"/>
  <c r="CN242" i="11"/>
  <c r="CO242" i="11" s="1"/>
  <c r="CP242" i="11" s="1"/>
  <c r="CM120" i="11"/>
  <c r="CP120" i="11" s="1"/>
  <c r="CN89" i="11"/>
  <c r="CO89" i="11" s="1"/>
  <c r="CP89" i="11" s="1"/>
  <c r="CP253" i="11"/>
  <c r="CN314" i="11"/>
  <c r="CO314" i="11" s="1"/>
  <c r="CP314" i="11" s="1"/>
  <c r="CM318" i="11"/>
  <c r="CP318" i="11" s="1"/>
  <c r="CM227" i="11"/>
  <c r="CP227" i="11" s="1"/>
  <c r="CM169" i="11"/>
  <c r="CP169" i="11" s="1"/>
  <c r="CN350" i="11"/>
  <c r="CO350" i="11" s="1"/>
  <c r="CP350" i="11" s="1"/>
  <c r="CM201" i="11"/>
  <c r="CP201" i="11" s="1"/>
  <c r="CN284" i="11"/>
  <c r="CO284" i="11" s="1"/>
  <c r="CP284" i="11" s="1"/>
  <c r="CP250" i="11"/>
  <c r="CN261" i="11"/>
  <c r="CO261" i="11" s="1"/>
  <c r="CP261" i="11" s="1"/>
  <c r="CN17" i="11"/>
  <c r="CO17" i="11" s="1"/>
  <c r="CP17" i="11" s="1"/>
  <c r="CN222" i="11"/>
  <c r="CO222" i="11" s="1"/>
  <c r="CP222" i="11" s="1"/>
  <c r="CM287" i="11"/>
  <c r="CP287" i="11" s="1"/>
  <c r="CN196" i="11"/>
  <c r="CO196" i="11" s="1"/>
  <c r="CP196" i="11" s="1"/>
  <c r="CN382" i="11"/>
  <c r="CO382" i="11" s="1"/>
  <c r="CP382" i="11" s="1"/>
  <c r="CN66" i="11"/>
  <c r="CO66" i="11" s="1"/>
  <c r="CP66" i="11" s="1"/>
  <c r="CM36" i="11"/>
  <c r="CP36" i="11" s="1"/>
  <c r="CN286" i="11"/>
  <c r="CO286" i="11" s="1"/>
  <c r="CP286" i="11" s="1"/>
  <c r="CN159" i="11"/>
  <c r="CO159" i="11" s="1"/>
  <c r="CP159" i="11" s="1"/>
  <c r="CM309" i="11"/>
  <c r="CP309" i="11" s="1"/>
  <c r="CM328" i="11"/>
  <c r="CP328" i="11" s="1"/>
  <c r="CM352" i="11"/>
  <c r="CP352" i="11" s="1"/>
  <c r="CN255" i="11"/>
  <c r="CO255" i="11" s="1"/>
  <c r="CP255" i="11" s="1"/>
  <c r="CN67" i="11"/>
  <c r="CO67" i="11" s="1"/>
  <c r="CP67" i="11" s="1"/>
  <c r="CN46" i="11"/>
  <c r="CO46" i="11" s="1"/>
  <c r="CP46" i="11" s="1"/>
  <c r="CN38" i="11"/>
  <c r="CO38" i="11" s="1"/>
  <c r="CP38" i="11" s="1"/>
  <c r="CN121" i="11"/>
  <c r="CO121" i="11" s="1"/>
  <c r="CP121" i="11" s="1"/>
  <c r="CM95" i="11"/>
  <c r="CP95" i="11" s="1"/>
  <c r="CM119" i="11"/>
  <c r="CP119" i="11" s="1"/>
  <c r="CN147" i="11"/>
  <c r="CO147" i="11" s="1"/>
  <c r="CP147" i="11" s="1"/>
  <c r="CN174" i="11"/>
  <c r="CO174" i="11" s="1"/>
  <c r="CP174" i="11" s="1"/>
  <c r="CN65" i="11"/>
  <c r="CO65" i="11" s="1"/>
  <c r="CP65" i="11" s="1"/>
  <c r="CM150" i="11"/>
  <c r="CP150" i="11" s="1"/>
  <c r="CM349" i="11"/>
  <c r="CP349" i="11" s="1"/>
  <c r="CP356" i="11"/>
  <c r="CM191" i="11"/>
  <c r="CP191" i="11" s="1"/>
  <c r="CM320" i="11"/>
  <c r="CP320" i="11" s="1"/>
  <c r="CM376" i="11"/>
  <c r="CP376" i="11" s="1"/>
  <c r="CN322" i="11"/>
  <c r="CO322" i="11" s="1"/>
  <c r="CP322" i="11" s="1"/>
  <c r="CM203" i="11"/>
  <c r="CP203" i="11" s="1"/>
  <c r="CM156" i="11"/>
  <c r="CP156" i="11" s="1"/>
  <c r="CM331" i="11"/>
  <c r="CP331" i="11" s="1"/>
  <c r="CN93" i="11"/>
  <c r="CO93" i="11" s="1"/>
  <c r="CP93" i="11" s="1"/>
  <c r="CM268" i="11"/>
  <c r="CP268" i="11" s="1"/>
  <c r="CM311" i="11"/>
  <c r="CP311" i="11" s="1"/>
  <c r="CM380" i="11"/>
  <c r="CP380" i="11" s="1"/>
  <c r="CN323" i="11"/>
  <c r="CO323" i="11" s="1"/>
  <c r="CP323" i="11" s="1"/>
  <c r="CM280" i="11"/>
  <c r="CP280" i="11" s="1"/>
  <c r="CM202" i="11"/>
  <c r="CP202" i="11" s="1"/>
  <c r="CN30" i="11"/>
  <c r="CO30" i="11" s="1"/>
  <c r="CP30" i="11" s="1"/>
  <c r="CP165" i="11"/>
  <c r="CN132" i="11"/>
  <c r="CO132" i="11" s="1"/>
  <c r="CP132" i="11" s="1"/>
  <c r="CN305" i="11"/>
  <c r="CO305" i="11" s="1"/>
  <c r="CP305" i="11" s="1"/>
  <c r="CN40" i="11"/>
  <c r="CO40" i="11" s="1"/>
  <c r="CP40" i="11" s="1"/>
  <c r="CM112" i="11"/>
  <c r="CP112" i="11" s="1"/>
  <c r="CM48" i="11"/>
  <c r="CP48" i="11" s="1"/>
  <c r="CN340" i="11"/>
  <c r="CO340" i="11" s="1"/>
  <c r="CP340" i="11" s="1"/>
  <c r="CM338" i="11"/>
  <c r="CP338" i="11" s="1"/>
  <c r="CN386" i="11"/>
  <c r="CO386" i="11" s="1"/>
  <c r="CP386" i="11" s="1"/>
  <c r="CN101" i="11"/>
  <c r="CO101" i="11" s="1"/>
  <c r="CP101" i="11" s="1"/>
  <c r="CM56" i="11"/>
  <c r="CP56" i="11" s="1"/>
  <c r="CN177" i="11"/>
  <c r="CO177" i="11" s="1"/>
  <c r="CP177" i="11" s="1"/>
  <c r="CN236" i="11"/>
  <c r="CO236" i="11" s="1"/>
  <c r="CP236" i="11" s="1"/>
  <c r="CN81" i="11"/>
  <c r="CO81" i="11" s="1"/>
  <c r="CP81" i="11" s="1"/>
  <c r="CM348" i="11"/>
  <c r="CP348" i="11" s="1"/>
  <c r="CN122" i="11"/>
  <c r="CO122" i="11" s="1"/>
  <c r="CP122" i="11" s="1"/>
  <c r="CM216" i="11"/>
  <c r="CP216" i="11" s="1"/>
  <c r="CN86" i="11"/>
  <c r="CO86" i="11" s="1"/>
  <c r="CP86" i="11" s="1"/>
  <c r="CN51" i="11"/>
  <c r="CO51" i="11" s="1"/>
  <c r="CP51" i="11" s="1"/>
  <c r="CN91" i="11"/>
  <c r="CO91" i="11" s="1"/>
  <c r="CP91" i="11" s="1"/>
  <c r="CM225" i="11"/>
  <c r="CP225" i="11" s="1"/>
  <c r="CM49" i="11"/>
  <c r="CP49" i="11" s="1"/>
  <c r="CM69" i="11"/>
  <c r="CP69" i="11" s="1"/>
  <c r="CM33" i="11"/>
  <c r="CP33" i="11" s="1"/>
  <c r="CN321" i="11"/>
  <c r="CO321" i="11" s="1"/>
  <c r="CP321" i="11" s="1"/>
  <c r="CN370" i="11"/>
  <c r="CO370" i="11" s="1"/>
  <c r="CP370" i="11" s="1"/>
  <c r="CM94" i="11"/>
  <c r="CP94" i="11" s="1"/>
  <c r="CN240" i="11"/>
  <c r="CO240" i="11" s="1"/>
  <c r="CP240" i="11" s="1"/>
  <c r="CP388" i="11"/>
  <c r="CM85" i="11"/>
  <c r="CP85" i="11" s="1"/>
  <c r="CM42" i="11"/>
  <c r="CP42" i="11" s="1"/>
  <c r="CM78" i="11"/>
  <c r="CP78" i="11" s="1"/>
  <c r="CM82" i="11"/>
  <c r="CP82" i="11" s="1"/>
  <c r="CN80" i="11"/>
  <c r="CO80" i="11" s="1"/>
  <c r="CP80" i="11" s="1"/>
  <c r="CM306" i="11"/>
  <c r="CP306" i="11" s="1"/>
  <c r="CN289" i="11"/>
  <c r="CO289" i="11" s="1"/>
  <c r="CP289" i="11" s="1"/>
  <c r="CM124" i="11"/>
  <c r="CP124" i="11" s="1"/>
  <c r="CP181" i="11"/>
  <c r="CN302" i="11"/>
  <c r="CO302" i="11" s="1"/>
  <c r="CP302" i="11" s="1"/>
  <c r="CM373" i="11"/>
  <c r="CP373" i="11" s="1"/>
  <c r="CM195" i="11"/>
  <c r="CP195" i="11" s="1"/>
  <c r="CN211" i="11"/>
  <c r="CO211" i="11" s="1"/>
  <c r="CP211" i="11" s="1"/>
  <c r="CN259" i="11"/>
  <c r="CO259" i="11" s="1"/>
  <c r="CP259" i="11" s="1"/>
  <c r="CP172" i="11"/>
  <c r="CN267" i="11"/>
  <c r="CO267" i="11" s="1"/>
  <c r="CP267" i="11" s="1"/>
  <c r="CM142" i="11"/>
  <c r="CP142" i="11" s="1"/>
  <c r="CM186" i="11"/>
  <c r="CP186" i="11" s="1"/>
  <c r="CN243" i="11"/>
  <c r="CO243" i="11" s="1"/>
  <c r="CP243" i="11" s="1"/>
  <c r="CN277" i="11"/>
  <c r="CO277" i="11" s="1"/>
  <c r="CP277" i="11" s="1"/>
  <c r="CN143" i="11"/>
  <c r="CO143" i="11" s="1"/>
  <c r="CP143" i="11" s="1"/>
  <c r="CM115" i="11"/>
  <c r="CP115" i="11" s="1"/>
  <c r="CN50" i="11"/>
  <c r="CO50" i="11" s="1"/>
  <c r="CP50" i="11" s="1"/>
  <c r="CN275" i="11"/>
  <c r="CO275" i="11" s="1"/>
  <c r="CP275" i="11" s="1"/>
  <c r="CM363" i="11"/>
  <c r="CP363" i="11" s="1"/>
  <c r="CN342" i="11"/>
  <c r="CO342" i="11" s="1"/>
  <c r="CP342" i="11" s="1"/>
  <c r="CN279" i="11"/>
  <c r="CO279" i="11" s="1"/>
  <c r="CP279" i="11" s="1"/>
  <c r="CM113" i="11"/>
  <c r="CN167" i="11"/>
  <c r="CO167" i="11" s="1"/>
  <c r="CM167" i="11"/>
  <c r="CN247" i="11"/>
  <c r="CO247" i="11" s="1"/>
  <c r="CM247" i="11"/>
  <c r="CN343" i="11"/>
  <c r="CO343" i="11" s="1"/>
  <c r="CM343" i="11"/>
  <c r="CN359" i="11"/>
  <c r="CO359" i="11" s="1"/>
  <c r="CM359" i="11"/>
  <c r="CM301" i="11"/>
  <c r="CN301" i="11"/>
  <c r="CO301" i="11" s="1"/>
  <c r="CM100" i="11"/>
  <c r="CN100" i="11"/>
  <c r="CO100" i="11" s="1"/>
  <c r="CM133" i="11"/>
  <c r="CN133" i="11"/>
  <c r="CO133" i="11" s="1"/>
  <c r="CM213" i="11"/>
  <c r="CN213" i="11"/>
  <c r="CO213" i="11" s="1"/>
  <c r="CN273" i="11"/>
  <c r="CO273" i="11" s="1"/>
  <c r="CM273" i="11"/>
  <c r="CM127" i="11"/>
  <c r="CP127" i="11" s="1"/>
  <c r="CM128" i="11"/>
  <c r="CP128" i="11" s="1"/>
  <c r="CN285" i="11"/>
  <c r="CO285" i="11" s="1"/>
  <c r="CP285" i="11" s="1"/>
  <c r="CM193" i="11"/>
  <c r="CP193" i="11" s="1"/>
  <c r="CM71" i="11"/>
  <c r="CP71" i="11" s="1"/>
  <c r="CM52" i="11"/>
  <c r="CP52" i="11" s="1"/>
  <c r="CM109" i="11"/>
  <c r="CP109" i="11" s="1"/>
  <c r="CM87" i="11"/>
  <c r="CP87" i="11" s="1"/>
  <c r="CM18" i="11"/>
  <c r="CN18" i="11"/>
  <c r="CO18" i="11" s="1"/>
  <c r="CM54" i="11"/>
  <c r="CN54" i="11"/>
  <c r="CO54" i="11" s="1"/>
  <c r="CN110" i="11"/>
  <c r="CO110" i="11" s="1"/>
  <c r="CM110" i="11"/>
  <c r="CM130" i="11"/>
  <c r="CN130" i="11"/>
  <c r="CO130" i="11" s="1"/>
  <c r="CN152" i="11"/>
  <c r="CO152" i="11" s="1"/>
  <c r="CM152" i="11"/>
  <c r="CN263" i="11"/>
  <c r="CO263" i="11" s="1"/>
  <c r="CM263" i="11"/>
  <c r="CN329" i="11"/>
  <c r="CO329" i="11" s="1"/>
  <c r="CM329" i="11"/>
  <c r="CN41" i="11"/>
  <c r="CO41" i="11" s="1"/>
  <c r="CM41" i="11"/>
  <c r="CM53" i="11"/>
  <c r="CP53" i="11" s="1"/>
  <c r="CN32" i="11"/>
  <c r="CO32" i="11" s="1"/>
  <c r="CM32" i="11"/>
  <c r="CM104" i="11"/>
  <c r="CN104" i="11"/>
  <c r="CO104" i="11" s="1"/>
  <c r="CN228" i="11"/>
  <c r="CO228" i="11" s="1"/>
  <c r="CM228" i="11"/>
  <c r="CM166" i="11"/>
  <c r="CN166" i="11"/>
  <c r="CO166" i="11" s="1"/>
  <c r="CM230" i="11"/>
  <c r="CN230" i="11"/>
  <c r="CO230" i="11" s="1"/>
  <c r="CM262" i="11"/>
  <c r="CN262" i="11"/>
  <c r="CO262" i="11" s="1"/>
  <c r="CM278" i="11"/>
  <c r="CN278" i="11"/>
  <c r="CO278" i="11" s="1"/>
  <c r="CM326" i="11"/>
  <c r="CN326" i="11"/>
  <c r="CO326" i="11" s="1"/>
  <c r="CM366" i="11"/>
  <c r="CN366" i="11"/>
  <c r="CO366" i="11" s="1"/>
  <c r="CN304" i="11"/>
  <c r="CO304" i="11" s="1"/>
  <c r="CP304" i="11" s="1"/>
  <c r="CN199" i="11"/>
  <c r="CO199" i="11" s="1"/>
  <c r="CM199" i="11"/>
  <c r="CM327" i="11"/>
  <c r="CN327" i="11"/>
  <c r="CO327" i="11" s="1"/>
  <c r="CN387" i="11"/>
  <c r="CO387" i="11" s="1"/>
  <c r="CM387" i="11"/>
  <c r="CM229" i="11"/>
  <c r="CN229" i="11"/>
  <c r="CO229" i="11" s="1"/>
  <c r="CM16" i="11"/>
  <c r="CN16" i="11"/>
  <c r="CO16" i="11" s="1"/>
  <c r="CM117" i="11"/>
  <c r="CN117" i="11"/>
  <c r="CO117" i="11" s="1"/>
  <c r="CM341" i="11"/>
  <c r="CP341" i="11" s="1"/>
  <c r="CN25" i="11"/>
  <c r="CO25" i="11" s="1"/>
  <c r="CP25" i="11" s="1"/>
  <c r="CN149" i="11"/>
  <c r="CO149" i="11" s="1"/>
  <c r="CP149" i="11" s="1"/>
  <c r="CN158" i="11"/>
  <c r="CO158" i="11" s="1"/>
  <c r="CM158" i="11"/>
  <c r="CM372" i="11"/>
  <c r="CN372" i="11"/>
  <c r="CO372" i="11" s="1"/>
  <c r="CM90" i="11"/>
  <c r="CN90" i="11"/>
  <c r="CO90" i="11" s="1"/>
  <c r="CM126" i="11"/>
  <c r="CN126" i="11"/>
  <c r="CO126" i="11" s="1"/>
  <c r="CM162" i="11"/>
  <c r="CN162" i="11"/>
  <c r="CO162" i="11" s="1"/>
  <c r="CM258" i="11"/>
  <c r="CN258" i="11"/>
  <c r="CO258" i="11" s="1"/>
  <c r="CN330" i="11"/>
  <c r="CO330" i="11" s="1"/>
  <c r="CM330" i="11"/>
  <c r="CP197" i="11"/>
  <c r="CP245" i="11"/>
  <c r="CM175" i="11"/>
  <c r="CP175" i="11" s="1"/>
  <c r="CM207" i="11"/>
  <c r="CP207" i="11" s="1"/>
  <c r="CM111" i="11"/>
  <c r="CP111" i="11" s="1"/>
  <c r="CN293" i="11"/>
  <c r="CO293" i="11" s="1"/>
  <c r="CP293" i="11" s="1"/>
  <c r="CM83" i="11"/>
  <c r="CP83" i="11" s="1"/>
  <c r="CN39" i="11"/>
  <c r="CO39" i="11" s="1"/>
  <c r="CP39" i="11" s="1"/>
  <c r="CM315" i="11"/>
  <c r="CP315" i="11" s="1"/>
  <c r="CN118" i="11"/>
  <c r="CO118" i="11" s="1"/>
  <c r="CP118" i="11" s="1"/>
  <c r="CM102" i="11"/>
  <c r="CP102" i="11" s="1"/>
  <c r="CM88" i="11"/>
  <c r="CP313" i="11"/>
  <c r="CM231" i="11"/>
  <c r="CN231" i="11"/>
  <c r="CO231" i="11" s="1"/>
  <c r="CN296" i="11"/>
  <c r="CO296" i="11" s="1"/>
  <c r="CM296" i="11"/>
  <c r="CN182" i="11"/>
  <c r="CO182" i="11" s="1"/>
  <c r="CM182" i="11"/>
  <c r="CM270" i="11"/>
  <c r="CN270" i="11"/>
  <c r="CO270" i="11" s="1"/>
  <c r="CO337" i="11"/>
  <c r="CM337" i="11"/>
  <c r="CN92" i="11"/>
  <c r="CO92" i="11" s="1"/>
  <c r="CP92" i="11" s="1"/>
  <c r="CN129" i="11"/>
  <c r="CO129" i="11" s="1"/>
  <c r="CP129" i="11" s="1"/>
  <c r="CM299" i="11"/>
  <c r="CN299" i="11"/>
  <c r="CO299" i="11" s="1"/>
  <c r="CM355" i="11"/>
  <c r="CN355" i="11"/>
  <c r="CO355" i="11" s="1"/>
  <c r="CM31" i="11"/>
  <c r="CP31" i="11" s="1"/>
  <c r="CN288" i="11"/>
  <c r="CO288" i="11" s="1"/>
  <c r="CM288" i="11"/>
  <c r="CM84" i="11"/>
  <c r="CN84" i="11"/>
  <c r="CO84" i="11" s="1"/>
  <c r="CN282" i="11"/>
  <c r="CO282" i="11" s="1"/>
  <c r="CM282" i="11"/>
  <c r="CN113" i="11"/>
  <c r="CO113" i="11" s="1"/>
  <c r="CN79" i="11"/>
  <c r="CO79" i="11" s="1"/>
  <c r="CP79" i="11" s="1"/>
  <c r="CM215" i="11"/>
  <c r="CP215" i="11" s="1"/>
  <c r="CN238" i="11"/>
  <c r="CO238" i="11" s="1"/>
  <c r="CP238" i="11" s="1"/>
  <c r="CN346" i="11"/>
  <c r="CO346" i="11" s="1"/>
  <c r="CP346" i="11" s="1"/>
  <c r="CN368" i="11"/>
  <c r="CO368" i="11" s="1"/>
  <c r="CP368" i="11" s="1"/>
  <c r="CM384" i="11"/>
  <c r="CP384" i="11" s="1"/>
  <c r="CM68" i="11"/>
  <c r="CP68" i="11" s="1"/>
  <c r="CM183" i="11"/>
  <c r="CP183" i="11" s="1"/>
  <c r="CN206" i="11"/>
  <c r="CO206" i="11" s="1"/>
  <c r="CP206" i="11" s="1"/>
  <c r="CM97" i="11"/>
  <c r="CP97" i="11" s="1"/>
  <c r="CN221" i="11"/>
  <c r="CO221" i="11" s="1"/>
  <c r="CP221" i="11" s="1"/>
  <c r="CM360" i="11"/>
  <c r="CN136" i="11"/>
  <c r="CO136" i="11" s="1"/>
  <c r="CP136" i="11" s="1"/>
  <c r="CN337" i="11"/>
  <c r="CN224" i="11"/>
  <c r="CO224" i="11" s="1"/>
  <c r="CP224" i="11" s="1"/>
  <c r="CM339" i="11"/>
  <c r="CP339" i="11" s="1"/>
  <c r="CN383" i="11"/>
  <c r="CO383" i="11" s="1"/>
  <c r="CP383" i="11" s="1"/>
  <c r="CM153" i="11"/>
  <c r="CP153" i="11" s="1"/>
  <c r="CN185" i="11"/>
  <c r="CO185" i="11" s="1"/>
  <c r="CP185" i="11" s="1"/>
  <c r="CM371" i="11"/>
  <c r="CP371" i="11" s="1"/>
  <c r="CN58" i="11"/>
  <c r="CO58" i="11" s="1"/>
  <c r="CP58" i="11" s="1"/>
  <c r="CM47" i="11"/>
  <c r="CN47" i="11"/>
  <c r="CO47" i="11" s="1"/>
  <c r="CM131" i="11"/>
  <c r="CN131" i="11"/>
  <c r="CO131" i="11" s="1"/>
  <c r="CM235" i="11"/>
  <c r="CN235" i="11"/>
  <c r="CO235" i="11" s="1"/>
  <c r="CM251" i="11"/>
  <c r="CN251" i="11"/>
  <c r="CO251" i="11" s="1"/>
  <c r="CN295" i="11"/>
  <c r="CO295" i="11" s="1"/>
  <c r="CP295" i="11" s="1"/>
  <c r="CN164" i="11"/>
  <c r="CN212" i="11"/>
  <c r="CO212" i="11" s="1"/>
  <c r="CP212" i="11" s="1"/>
  <c r="CM77" i="11"/>
  <c r="CN77" i="11"/>
  <c r="CO77" i="11" s="1"/>
  <c r="CN325" i="11"/>
  <c r="CO325" i="11" s="1"/>
  <c r="CM325" i="11"/>
  <c r="CN365" i="11"/>
  <c r="CO365" i="11" s="1"/>
  <c r="CM365" i="11"/>
  <c r="CN265" i="11"/>
  <c r="CO265" i="11" s="1"/>
  <c r="CP265" i="11" s="1"/>
  <c r="CM19" i="11"/>
  <c r="CN19" i="11"/>
  <c r="CO19" i="11" s="1"/>
  <c r="CM208" i="11"/>
  <c r="CN208" i="11"/>
  <c r="CO208" i="11" s="1"/>
  <c r="CN157" i="11"/>
  <c r="CO157" i="11" s="1"/>
  <c r="CM157" i="11"/>
  <c r="CM151" i="11"/>
  <c r="CP151" i="11" s="1"/>
  <c r="CM317" i="11"/>
  <c r="CP317" i="11" s="1"/>
  <c r="CN336" i="11"/>
  <c r="CO336" i="11" s="1"/>
  <c r="CP336" i="11" s="1"/>
  <c r="CM125" i="11"/>
  <c r="CN125" i="11"/>
  <c r="CO125" i="11" s="1"/>
  <c r="CN114" i="11"/>
  <c r="CO114" i="11" s="1"/>
  <c r="CM114" i="11"/>
  <c r="CN226" i="11"/>
  <c r="CO226" i="11" s="1"/>
  <c r="CM226" i="11"/>
  <c r="CN141" i="11"/>
  <c r="CO141" i="11" s="1"/>
  <c r="CP141" i="11" s="1"/>
  <c r="CM178" i="11"/>
  <c r="CP178" i="11" s="1"/>
  <c r="CN184" i="11"/>
  <c r="CO184" i="11" s="1"/>
  <c r="CP184" i="11" s="1"/>
  <c r="CN24" i="11"/>
  <c r="CO24" i="11" s="1"/>
  <c r="CP24" i="11" s="1"/>
  <c r="CM154" i="11"/>
  <c r="CP154" i="11" s="1"/>
  <c r="CN138" i="11"/>
  <c r="CO138" i="11" s="1"/>
  <c r="CP138" i="11" s="1"/>
  <c r="CN239" i="11"/>
  <c r="CO239" i="11" s="1"/>
  <c r="CM239" i="11"/>
  <c r="CN271" i="11"/>
  <c r="CO271" i="11" s="1"/>
  <c r="CM271" i="11"/>
  <c r="CM108" i="11"/>
  <c r="CN108" i="11"/>
  <c r="CO108" i="11" s="1"/>
  <c r="CM200" i="11"/>
  <c r="CN200" i="11"/>
  <c r="CO200" i="11" s="1"/>
  <c r="CN361" i="11"/>
  <c r="CO361" i="11" s="1"/>
  <c r="CM361" i="11"/>
  <c r="CN381" i="11"/>
  <c r="CO381" i="11" s="1"/>
  <c r="CM381" i="11"/>
  <c r="CM180" i="11"/>
  <c r="CN180" i="11"/>
  <c r="CO180" i="11" s="1"/>
  <c r="CM106" i="11"/>
  <c r="CN106" i="11"/>
  <c r="CO106" i="11" s="1"/>
  <c r="CM134" i="11"/>
  <c r="CN134" i="11"/>
  <c r="CO134" i="11" s="1"/>
  <c r="CN218" i="11"/>
  <c r="CO218" i="11" s="1"/>
  <c r="CM218" i="11"/>
  <c r="CM308" i="11"/>
  <c r="CP308" i="11" s="1"/>
  <c r="CP292" i="11"/>
  <c r="CP189" i="11"/>
  <c r="CP194" i="11"/>
  <c r="CN160" i="11"/>
  <c r="CO160" i="11" s="1"/>
  <c r="CP160" i="11" s="1"/>
  <c r="CM168" i="11"/>
  <c r="CP168" i="11" s="1"/>
  <c r="CN264" i="11"/>
  <c r="CO264" i="11" s="1"/>
  <c r="CP264" i="11" s="1"/>
  <c r="CM310" i="11"/>
  <c r="CP310" i="11" s="1"/>
  <c r="CM123" i="11"/>
  <c r="CP123" i="11" s="1"/>
  <c r="CM23" i="11"/>
  <c r="CP23" i="11" s="1"/>
  <c r="CN219" i="11"/>
  <c r="CO219" i="11" s="1"/>
  <c r="CM219" i="11"/>
  <c r="CM27" i="11"/>
  <c r="CP27" i="11" s="1"/>
  <c r="CN300" i="11"/>
  <c r="CO300" i="11" s="1"/>
  <c r="CM300" i="11"/>
  <c r="CM76" i="11"/>
  <c r="CN76" i="11"/>
  <c r="CO76" i="11" s="1"/>
  <c r="CN188" i="11"/>
  <c r="CO188" i="11" s="1"/>
  <c r="CM188" i="11"/>
  <c r="CM334" i="11"/>
  <c r="CP334" i="11" s="1"/>
  <c r="CN116" i="11"/>
  <c r="CO116" i="11" s="1"/>
  <c r="CP116" i="11" s="1"/>
  <c r="CM335" i="11"/>
  <c r="CN335" i="11"/>
  <c r="CO335" i="11" s="1"/>
  <c r="CM74" i="11"/>
  <c r="CN74" i="11"/>
  <c r="CO74" i="11" s="1"/>
  <c r="CM260" i="11"/>
  <c r="CP260" i="11" s="1"/>
  <c r="CN139" i="11"/>
  <c r="CO139" i="11" s="1"/>
  <c r="CP139" i="11" s="1"/>
  <c r="CM332" i="11"/>
  <c r="CP332" i="11" s="1"/>
  <c r="CM246" i="11"/>
  <c r="CP246" i="11" s="1"/>
  <c r="CN163" i="11"/>
  <c r="CO163" i="11" s="1"/>
  <c r="CP163" i="11" s="1"/>
  <c r="CN374" i="11"/>
  <c r="CO374" i="11" s="1"/>
  <c r="CP374" i="11" s="1"/>
  <c r="CN307" i="11"/>
  <c r="CO307" i="11" s="1"/>
  <c r="CM307" i="11"/>
  <c r="CN319" i="11"/>
  <c r="CO319" i="11" s="1"/>
  <c r="CM319" i="11"/>
  <c r="CM347" i="11"/>
  <c r="CN347" i="11"/>
  <c r="CO347" i="11" s="1"/>
  <c r="CM55" i="11"/>
  <c r="CP55" i="11" s="1"/>
  <c r="CN272" i="11"/>
  <c r="CO272" i="11" s="1"/>
  <c r="CM272" i="11"/>
  <c r="CN252" i="11"/>
  <c r="CO252" i="11" s="1"/>
  <c r="CP252" i="11" s="1"/>
  <c r="CM217" i="11"/>
  <c r="CN217" i="11"/>
  <c r="CO217" i="11" s="1"/>
  <c r="CN257" i="11"/>
  <c r="CO257" i="11" s="1"/>
  <c r="CM257" i="11"/>
  <c r="CM379" i="11"/>
  <c r="CP379" i="11" s="1"/>
  <c r="CN43" i="11"/>
  <c r="CO43" i="11" s="1"/>
  <c r="CM43" i="11"/>
  <c r="CM99" i="11"/>
  <c r="CN99" i="11"/>
  <c r="CO99" i="11" s="1"/>
  <c r="CM351" i="11"/>
  <c r="CN351" i="11"/>
  <c r="CO351" i="11" s="1"/>
  <c r="CN367" i="11"/>
  <c r="CO367" i="11" s="1"/>
  <c r="CM367" i="11"/>
  <c r="CM276" i="11"/>
  <c r="CN276" i="11"/>
  <c r="CO276" i="11" s="1"/>
  <c r="CM234" i="11"/>
  <c r="CN234" i="11"/>
  <c r="CO234" i="11" s="1"/>
  <c r="CN294" i="11"/>
  <c r="CO294" i="11" s="1"/>
  <c r="CP294" i="11" s="1"/>
  <c r="CN358" i="11"/>
  <c r="CO358" i="11" s="1"/>
  <c r="CP358" i="11" s="1"/>
  <c r="CM59" i="11"/>
  <c r="CP59" i="11" s="1"/>
  <c r="CN155" i="11"/>
  <c r="CO155" i="11" s="1"/>
  <c r="CM155" i="11"/>
  <c r="CN179" i="11"/>
  <c r="CO179" i="11" s="1"/>
  <c r="CP179" i="11" s="1"/>
  <c r="CM303" i="11"/>
  <c r="CN303" i="11"/>
  <c r="CO303" i="11" s="1"/>
  <c r="CM171" i="11"/>
  <c r="CP171" i="11" s="1"/>
  <c r="CM244" i="11"/>
  <c r="CN244" i="11"/>
  <c r="CO244" i="11" s="1"/>
  <c r="CN161" i="11"/>
  <c r="CO161" i="11" s="1"/>
  <c r="CP161" i="11" s="1"/>
  <c r="CM249" i="11"/>
  <c r="CN249" i="11"/>
  <c r="CO249" i="11" s="1"/>
  <c r="CP256" i="11"/>
  <c r="CN375" i="11"/>
  <c r="CO375" i="11" s="1"/>
  <c r="CP375" i="11" s="1"/>
  <c r="CN248" i="11"/>
  <c r="CO248" i="11" s="1"/>
  <c r="CP248" i="11" s="1"/>
  <c r="CN233" i="11"/>
  <c r="CO233" i="11" s="1"/>
  <c r="CP233" i="11" s="1"/>
  <c r="CM291" i="11"/>
  <c r="CP291" i="11" s="1"/>
  <c r="CM312" i="11"/>
  <c r="CP312" i="11" s="1"/>
  <c r="CP105" i="11"/>
  <c r="CP20" i="11"/>
  <c r="CP28" i="11"/>
  <c r="CP61" i="11"/>
  <c r="CP205" i="11"/>
  <c r="CP173" i="11"/>
  <c r="CP60" i="11"/>
  <c r="CP29" i="11"/>
  <c r="CP237" i="11"/>
  <c r="CP360" i="11"/>
  <c r="CP72" i="11"/>
  <c r="AM389" i="11"/>
  <c r="AR389" i="11" s="1"/>
  <c r="AK389" i="11"/>
  <c r="CP228" i="11" l="1"/>
  <c r="CP88" i="11"/>
  <c r="CO164" i="11"/>
  <c r="CP164" i="11" s="1"/>
  <c r="CP41" i="11"/>
  <c r="CP263" i="11"/>
  <c r="CP130" i="11"/>
  <c r="CP54" i="11"/>
  <c r="CP249" i="11"/>
  <c r="CP271" i="11"/>
  <c r="CP32" i="11"/>
  <c r="CP273" i="11"/>
  <c r="CP167" i="11"/>
  <c r="CP276" i="11"/>
  <c r="CP43" i="11"/>
  <c r="CP387" i="11"/>
  <c r="CP199" i="11"/>
  <c r="CP329" i="11"/>
  <c r="CP217" i="11"/>
  <c r="CP319" i="11"/>
  <c r="CP76" i="11"/>
  <c r="CP288" i="11"/>
  <c r="CP270" i="11"/>
  <c r="CP18" i="11"/>
  <c r="CP126" i="11"/>
  <c r="CP113" i="11"/>
  <c r="CP180" i="11"/>
  <c r="CP108" i="11"/>
  <c r="CP381" i="11"/>
  <c r="CP251" i="11"/>
  <c r="CP131" i="11"/>
  <c r="CP330" i="11"/>
  <c r="CP90" i="11"/>
  <c r="CP158" i="11"/>
  <c r="CP166" i="11"/>
  <c r="CP104" i="11"/>
  <c r="CP213" i="11"/>
  <c r="CP247" i="11"/>
  <c r="CP74" i="11"/>
  <c r="CP235" i="11"/>
  <c r="CP47" i="11"/>
  <c r="CP84" i="11"/>
  <c r="CP372" i="11"/>
  <c r="CP366" i="11"/>
  <c r="CP278" i="11"/>
  <c r="CP230" i="11"/>
  <c r="CP133" i="11"/>
  <c r="CP343" i="11"/>
  <c r="CP239" i="11"/>
  <c r="CP19" i="11"/>
  <c r="CP117" i="11"/>
  <c r="CP327" i="11"/>
  <c r="CP152" i="11"/>
  <c r="CP110" i="11"/>
  <c r="CP157" i="11"/>
  <c r="CP134" i="11"/>
  <c r="CP361" i="11"/>
  <c r="CP162" i="11"/>
  <c r="CP326" i="11"/>
  <c r="CP262" i="11"/>
  <c r="CP219" i="11"/>
  <c r="CP114" i="11"/>
  <c r="CP182" i="11"/>
  <c r="CP231" i="11"/>
  <c r="CP229" i="11"/>
  <c r="CP100" i="11"/>
  <c r="CP359" i="11"/>
  <c r="CP300" i="11"/>
  <c r="CP218" i="11"/>
  <c r="CP106" i="11"/>
  <c r="CP200" i="11"/>
  <c r="CP226" i="11"/>
  <c r="CP299" i="11"/>
  <c r="CP258" i="11"/>
  <c r="CP16" i="11"/>
  <c r="CP301" i="11"/>
  <c r="CP244" i="11"/>
  <c r="CP234" i="11"/>
  <c r="CP303" i="11"/>
  <c r="CP257" i="11"/>
  <c r="CP347" i="11"/>
  <c r="CP335" i="11"/>
  <c r="CP365" i="11"/>
  <c r="CP77" i="11"/>
  <c r="CP282" i="11"/>
  <c r="CP355" i="11"/>
  <c r="CP337" i="11"/>
  <c r="CP125" i="11"/>
  <c r="CP208" i="11"/>
  <c r="CP325" i="11"/>
  <c r="CP296" i="11"/>
  <c r="CP367" i="11"/>
  <c r="CP99" i="11"/>
  <c r="CP272" i="11"/>
  <c r="CP155" i="11"/>
  <c r="CP351" i="11"/>
  <c r="CP307" i="11"/>
  <c r="CP188" i="11"/>
  <c r="ES390" i="11" l="1"/>
  <c r="CP390" i="11"/>
  <c r="CK390" i="11"/>
  <c r="CE390" i="11"/>
  <c r="CD390" i="11"/>
  <c r="CC390" i="11"/>
  <c r="CB390" i="11"/>
  <c r="CA390" i="11"/>
  <c r="BZ390" i="11"/>
  <c r="BY390" i="11"/>
  <c r="BX390" i="11"/>
  <c r="BW390" i="11"/>
  <c r="BV390" i="11"/>
  <c r="BU390" i="11"/>
  <c r="BP390" i="11"/>
  <c r="BO390" i="11"/>
  <c r="BN390" i="11"/>
  <c r="BM390" i="11"/>
  <c r="BL390" i="11"/>
  <c r="BK390" i="11"/>
  <c r="BJ390" i="11"/>
  <c r="BI390" i="11"/>
  <c r="BH390" i="11"/>
  <c r="BG390" i="11"/>
  <c r="BB390" i="11"/>
  <c r="AZ390" i="11"/>
  <c r="CL390" i="11" s="1"/>
  <c r="CO390" i="11" s="1"/>
  <c r="AM390" i="11"/>
  <c r="AK390" i="11"/>
  <c r="D390" i="11"/>
  <c r="ES389" i="11"/>
  <c r="CK389" i="11"/>
  <c r="CE389" i="11"/>
  <c r="CD389" i="11"/>
  <c r="CC389" i="11"/>
  <c r="CB389" i="11"/>
  <c r="CA389" i="11"/>
  <c r="BZ389" i="11"/>
  <c r="BY389" i="11"/>
  <c r="BX389" i="11"/>
  <c r="BW389" i="11"/>
  <c r="BV389" i="11"/>
  <c r="BU389" i="11"/>
  <c r="BP389" i="11"/>
  <c r="BO389" i="11"/>
  <c r="BN389" i="11"/>
  <c r="BM389" i="11"/>
  <c r="BL389" i="11"/>
  <c r="BK389" i="11"/>
  <c r="BJ389" i="11"/>
  <c r="BI389" i="11"/>
  <c r="BH389" i="11"/>
  <c r="BG389" i="11"/>
  <c r="BB389" i="11"/>
  <c r="D389" i="11"/>
  <c r="BB365" i="11"/>
  <c r="BB364" i="11"/>
  <c r="BB363" i="11"/>
  <c r="BB362" i="11"/>
  <c r="BB361" i="11"/>
  <c r="BB360" i="11"/>
  <c r="BB359" i="11"/>
  <c r="BB358" i="11"/>
  <c r="BB357" i="11"/>
  <c r="BB356" i="11"/>
  <c r="BB355" i="11"/>
  <c r="BB354" i="11"/>
  <c r="BB353" i="11"/>
  <c r="BB352" i="11"/>
  <c r="BB351" i="11"/>
  <c r="BB350" i="11"/>
  <c r="BB349" i="11"/>
  <c r="BB348" i="11"/>
  <c r="BB347" i="11"/>
  <c r="BB346" i="11"/>
  <c r="BB345" i="11"/>
  <c r="BB344" i="11"/>
  <c r="BB343" i="11"/>
  <c r="BB342" i="11"/>
  <c r="BB341" i="11"/>
  <c r="BB340" i="11"/>
  <c r="BB339" i="11"/>
  <c r="BB338" i="11"/>
  <c r="BB337" i="11"/>
  <c r="BB336" i="11"/>
  <c r="BB335" i="11"/>
  <c r="BB334" i="11"/>
  <c r="BB333" i="11"/>
  <c r="BB332" i="11"/>
  <c r="BB331" i="11"/>
  <c r="BB330" i="11"/>
  <c r="BB329" i="11"/>
  <c r="BB328" i="11"/>
  <c r="BB327" i="11"/>
  <c r="BB326" i="11"/>
  <c r="BB325" i="11"/>
  <c r="BB324" i="11"/>
  <c r="BB323" i="11"/>
  <c r="BB322" i="11"/>
  <c r="BB321" i="11"/>
  <c r="BB320" i="11"/>
  <c r="BB319" i="11"/>
  <c r="BB318" i="11"/>
  <c r="BB248" i="11"/>
  <c r="BB247" i="11"/>
  <c r="BB246" i="11"/>
  <c r="BB245" i="11"/>
  <c r="BB244" i="11"/>
  <c r="BB243" i="11"/>
  <c r="BB242" i="11"/>
  <c r="BB241" i="11"/>
  <c r="BB240" i="11"/>
  <c r="BB239" i="11"/>
  <c r="BB238" i="11"/>
  <c r="BB237" i="11"/>
  <c r="BB236" i="11"/>
  <c r="BB235" i="11"/>
  <c r="BB234" i="11"/>
  <c r="BB233" i="11"/>
  <c r="BB232" i="11"/>
  <c r="BB231" i="11"/>
  <c r="BB230" i="11"/>
  <c r="BB229" i="11"/>
  <c r="BB228" i="11"/>
  <c r="BB227" i="11"/>
  <c r="BB226" i="11"/>
  <c r="BB225" i="11"/>
  <c r="BB224" i="11"/>
  <c r="BB223" i="11"/>
  <c r="BB222" i="11"/>
  <c r="BB221" i="11"/>
  <c r="BB220" i="11"/>
  <c r="BB219" i="11"/>
  <c r="BB218" i="11"/>
  <c r="BB217" i="11"/>
  <c r="BB216" i="11"/>
  <c r="BB215" i="11"/>
  <c r="BB214" i="11"/>
  <c r="BB213" i="11"/>
  <c r="BB212" i="11"/>
  <c r="BB211" i="11"/>
  <c r="BB210" i="11"/>
  <c r="BB209" i="11"/>
  <c r="BB208" i="11"/>
  <c r="BB207" i="11"/>
  <c r="BB206" i="11"/>
  <c r="BB205" i="11"/>
  <c r="BB204" i="11"/>
  <c r="BB203" i="11"/>
  <c r="BB202" i="11"/>
  <c r="BB201" i="11"/>
  <c r="BB200" i="11"/>
  <c r="BB199" i="11"/>
  <c r="BB198" i="11"/>
  <c r="BB197" i="11"/>
  <c r="BB196" i="11"/>
  <c r="BB195" i="11"/>
  <c r="BB194" i="11"/>
  <c r="BB193" i="11"/>
  <c r="BB192" i="11"/>
  <c r="BB191" i="11"/>
  <c r="BB190" i="11"/>
  <c r="BB189" i="11"/>
  <c r="BB188" i="11"/>
  <c r="BB187" i="11"/>
  <c r="BB186" i="11"/>
  <c r="BB185" i="11"/>
  <c r="BB184" i="11"/>
  <c r="BB183" i="11"/>
  <c r="BB182" i="11"/>
  <c r="BB181" i="11"/>
  <c r="BB180" i="11"/>
  <c r="BB179" i="11"/>
  <c r="BB178" i="11"/>
  <c r="BB177" i="11"/>
  <c r="BB176" i="11"/>
  <c r="BB175" i="11"/>
  <c r="BB174" i="11"/>
  <c r="BB173" i="11"/>
  <c r="BB172" i="11"/>
  <c r="BB171" i="11"/>
  <c r="BB170" i="11"/>
  <c r="BB169" i="11"/>
  <c r="BB168" i="11"/>
  <c r="BB167" i="11"/>
  <c r="BB166" i="11"/>
  <c r="BB165" i="11"/>
  <c r="BB164" i="11"/>
  <c r="BB163" i="11"/>
  <c r="BB162" i="11"/>
  <c r="BB161" i="11"/>
  <c r="BB160" i="11"/>
  <c r="BB159" i="11"/>
  <c r="BB158" i="11"/>
  <c r="BB157" i="11"/>
  <c r="BB156" i="11"/>
  <c r="BB155" i="11"/>
  <c r="BB154" i="11"/>
  <c r="BB153" i="11"/>
  <c r="BB152" i="11"/>
  <c r="BB151" i="11"/>
  <c r="BB150" i="11"/>
  <c r="BB149" i="11"/>
  <c r="BB148" i="11"/>
  <c r="BB147" i="11"/>
  <c r="BB146" i="11"/>
  <c r="BB145" i="11"/>
  <c r="BB144" i="11"/>
  <c r="BB143" i="11"/>
  <c r="BB142" i="11"/>
  <c r="BB141" i="11"/>
  <c r="BB140" i="11"/>
  <c r="BB139" i="11"/>
  <c r="BB138" i="11"/>
  <c r="BB137" i="11"/>
  <c r="BB136" i="11"/>
  <c r="BB135" i="11"/>
  <c r="BB134" i="11"/>
  <c r="BB133" i="11"/>
  <c r="BB132" i="11"/>
  <c r="BB131" i="11"/>
  <c r="BB130" i="11"/>
  <c r="BB129" i="11"/>
  <c r="BB128" i="11"/>
  <c r="BB127" i="11"/>
  <c r="BB126" i="11"/>
  <c r="BB125" i="11"/>
  <c r="BB124" i="11"/>
  <c r="BB123" i="11"/>
  <c r="BB122" i="11"/>
  <c r="BB121" i="11"/>
  <c r="BB120" i="11"/>
  <c r="BB119" i="11"/>
  <c r="BB118" i="11"/>
  <c r="BB117" i="11"/>
  <c r="BB116" i="11"/>
  <c r="BB115" i="11"/>
  <c r="BB114" i="11"/>
  <c r="BB113" i="11"/>
  <c r="BB112" i="11"/>
  <c r="BB111" i="11"/>
  <c r="BB110" i="11"/>
  <c r="BB109" i="11"/>
  <c r="BB108" i="11"/>
  <c r="BB107" i="11"/>
  <c r="BB106" i="11"/>
  <c r="BB105" i="11"/>
  <c r="BB104" i="11"/>
  <c r="BB103" i="11"/>
  <c r="BB102" i="11"/>
  <c r="BB101" i="11"/>
  <c r="BB100" i="11"/>
  <c r="BB99" i="11"/>
  <c r="BB98" i="11"/>
  <c r="BB97" i="11"/>
  <c r="BB96" i="11"/>
  <c r="BB95" i="11"/>
  <c r="BB94" i="11"/>
  <c r="BB93" i="11"/>
  <c r="BB92" i="11"/>
  <c r="BB91" i="11"/>
  <c r="BB90" i="11"/>
  <c r="BB89" i="11"/>
  <c r="BB88" i="11"/>
  <c r="BB87" i="11"/>
  <c r="BB86" i="11"/>
  <c r="BB85" i="11"/>
  <c r="BB84" i="11"/>
  <c r="BB83" i="11"/>
  <c r="BB82" i="11"/>
  <c r="BB81" i="11"/>
  <c r="BB80" i="11"/>
  <c r="BB79" i="11"/>
  <c r="BB78" i="11"/>
  <c r="BB77" i="11"/>
  <c r="BB76" i="11"/>
  <c r="BB75" i="11"/>
  <c r="BB74" i="11"/>
  <c r="BB73" i="11"/>
  <c r="BB72" i="11"/>
  <c r="BB71" i="11"/>
  <c r="BB70" i="11"/>
  <c r="BB69" i="11"/>
  <c r="BB68" i="11"/>
  <c r="BB67" i="11"/>
  <c r="BB66" i="11"/>
  <c r="BB65" i="11"/>
  <c r="BB64" i="11"/>
  <c r="BB63" i="11"/>
  <c r="BB62" i="11"/>
  <c r="BB61" i="11"/>
  <c r="BB60" i="11"/>
  <c r="BB59" i="11"/>
  <c r="BB58" i="11"/>
  <c r="BB57" i="11"/>
  <c r="BB56" i="11"/>
  <c r="BB55" i="11"/>
  <c r="BB54" i="11"/>
  <c r="BB53" i="11"/>
  <c r="BB52" i="11"/>
  <c r="BB51" i="11"/>
  <c r="BB50" i="11"/>
  <c r="BB49" i="11"/>
  <c r="BB48" i="11"/>
  <c r="BB47" i="11"/>
  <c r="BB46" i="11"/>
  <c r="BB45" i="11"/>
  <c r="BB44" i="11"/>
  <c r="BB43" i="11"/>
  <c r="BB42" i="11"/>
  <c r="BB41" i="11"/>
  <c r="BB40" i="11"/>
  <c r="BB39" i="11"/>
  <c r="BB38" i="11"/>
  <c r="BB37" i="11"/>
  <c r="BB36" i="11"/>
  <c r="BB35" i="11"/>
  <c r="BB34" i="11"/>
  <c r="BB33" i="11"/>
  <c r="BB32" i="11"/>
  <c r="BB31" i="11"/>
  <c r="BB30" i="11"/>
  <c r="BB29" i="11"/>
  <c r="BB28" i="11"/>
  <c r="BB27" i="11"/>
  <c r="BB26" i="11"/>
  <c r="BB25" i="11"/>
  <c r="BB24" i="11"/>
  <c r="BB23" i="11"/>
  <c r="BB22" i="11"/>
  <c r="BB21" i="11"/>
  <c r="BB20" i="11"/>
  <c r="BB19" i="11"/>
  <c r="BB18" i="11"/>
  <c r="BB17" i="11"/>
  <c r="BB16" i="11"/>
  <c r="EO24" i="11" l="1"/>
  <c r="AS390" i="11"/>
  <c r="EO30" i="11"/>
  <c r="ET389" i="11"/>
  <c r="EU389" i="11" s="1"/>
  <c r="BT389" i="11"/>
  <c r="AR390" i="11"/>
  <c r="BF390" i="11"/>
  <c r="EO196" i="11"/>
  <c r="EO200" i="11"/>
  <c r="EO230" i="11"/>
  <c r="EO238" i="11"/>
  <c r="BF389" i="11"/>
  <c r="BT390" i="11"/>
  <c r="EO95" i="11"/>
  <c r="EO241" i="11"/>
  <c r="EO243" i="11"/>
  <c r="EO245" i="11"/>
  <c r="EO247" i="11"/>
  <c r="EO318" i="11"/>
  <c r="EO322" i="11"/>
  <c r="CM390" i="11"/>
  <c r="AS389" i="11"/>
  <c r="CL389" i="11"/>
  <c r="CO389" i="11" s="1"/>
  <c r="CN390" i="11"/>
  <c r="ET390" i="11"/>
  <c r="EV390" i="11" s="1"/>
  <c r="EO201" i="11" l="1"/>
  <c r="EO139" i="11"/>
  <c r="EO221" i="11"/>
  <c r="EO133" i="11"/>
  <c r="EO203" i="11"/>
  <c r="EO123" i="11"/>
  <c r="EO131" i="11"/>
  <c r="EO113" i="11"/>
  <c r="EO141" i="11"/>
  <c r="EO103" i="11"/>
  <c r="EO209" i="11"/>
  <c r="EO101" i="11"/>
  <c r="EO326" i="11"/>
  <c r="EO176" i="11"/>
  <c r="EO170" i="11"/>
  <c r="EO236" i="11"/>
  <c r="EW389" i="11"/>
  <c r="FB389" i="11" s="1"/>
  <c r="EV389" i="11"/>
  <c r="EW390" i="11"/>
  <c r="FB390" i="11" s="1"/>
  <c r="EU390" i="11"/>
  <c r="EO225" i="11"/>
  <c r="EO195" i="11"/>
  <c r="EO199" i="11"/>
  <c r="EO227" i="11"/>
  <c r="EO217" i="11"/>
  <c r="EO121" i="11"/>
  <c r="EO235" i="11"/>
  <c r="EO215" i="11"/>
  <c r="EO233" i="11"/>
  <c r="EO36" i="11"/>
  <c r="EO40" i="11"/>
  <c r="EO19" i="11"/>
  <c r="EO45" i="11"/>
  <c r="EO25" i="11"/>
  <c r="EO208" i="11"/>
  <c r="EO110" i="11"/>
  <c r="EO353" i="11"/>
  <c r="EO134" i="11"/>
  <c r="EO112" i="11"/>
  <c r="EO359" i="11"/>
  <c r="EO140" i="11"/>
  <c r="EO132" i="11"/>
  <c r="EO124" i="11"/>
  <c r="EO118" i="11"/>
  <c r="EO114" i="11"/>
  <c r="EO106" i="11"/>
  <c r="EO357" i="11"/>
  <c r="CM389" i="11"/>
  <c r="EO320" i="11"/>
  <c r="EO145" i="11"/>
  <c r="EO138" i="11"/>
  <c r="EO130" i="11"/>
  <c r="EO122" i="11"/>
  <c r="EO35" i="11"/>
  <c r="EO142" i="11"/>
  <c r="EO126" i="11"/>
  <c r="EO116" i="11"/>
  <c r="EO108" i="11"/>
  <c r="EO355" i="11"/>
  <c r="CN389" i="11"/>
  <c r="EO136" i="11"/>
  <c r="EO128" i="11"/>
  <c r="EO120" i="11"/>
  <c r="EO119" i="11" l="1"/>
  <c r="EO197" i="11"/>
  <c r="EO137" i="11"/>
  <c r="EO107" i="11"/>
  <c r="EO99" i="11"/>
  <c r="EO329" i="11"/>
  <c r="EO54" i="11"/>
  <c r="EO205" i="11"/>
  <c r="EO324" i="11"/>
  <c r="EO363" i="11"/>
  <c r="EO129" i="11"/>
  <c r="EO211" i="11"/>
  <c r="EO115" i="11"/>
  <c r="EO219" i="11"/>
  <c r="EO213" i="11"/>
  <c r="EO117" i="11"/>
  <c r="EO135" i="11"/>
  <c r="EO146" i="11"/>
  <c r="EO207" i="11"/>
  <c r="EO143" i="11"/>
  <c r="EO223" i="11"/>
  <c r="EO361" i="11"/>
  <c r="EO237" i="11"/>
  <c r="EO127" i="11"/>
  <c r="EO109" i="11"/>
  <c r="EO105" i="11"/>
  <c r="EO229" i="11"/>
  <c r="EO365" i="11"/>
  <c r="EO125" i="11"/>
  <c r="EO111" i="11"/>
  <c r="EO104" i="11"/>
  <c r="EO183" i="11"/>
  <c r="EO55" i="11"/>
  <c r="EO87" i="11"/>
  <c r="EO161" i="11"/>
  <c r="EO338" i="11"/>
  <c r="EO187" i="11"/>
  <c r="EO90" i="11"/>
  <c r="EO82" i="11"/>
  <c r="EO41" i="11"/>
  <c r="EO60" i="11"/>
  <c r="EO155" i="11"/>
  <c r="EO344" i="11"/>
  <c r="EO20" i="11"/>
  <c r="EO328" i="11"/>
  <c r="EO239" i="11"/>
  <c r="EO22" i="11"/>
  <c r="EO198" i="11"/>
  <c r="EO97" i="11"/>
  <c r="EO342" i="11"/>
  <c r="EO218" i="11"/>
  <c r="EO185" i="11"/>
  <c r="EO72" i="11"/>
  <c r="EO327" i="11"/>
  <c r="EO21" i="11"/>
  <c r="EO158" i="11"/>
  <c r="EO212" i="11"/>
  <c r="EO325" i="11"/>
  <c r="EO349" i="11"/>
  <c r="EO347" i="11"/>
  <c r="EO188" i="11"/>
  <c r="EO244" i="11"/>
  <c r="EO189" i="11"/>
  <c r="EO59" i="11"/>
  <c r="EO91" i="11"/>
  <c r="EO364" i="11"/>
  <c r="EO102" i="11"/>
  <c r="EO191" i="11"/>
  <c r="EO220" i="11"/>
  <c r="EO65" i="11"/>
  <c r="EO181" i="11"/>
  <c r="EO58" i="11"/>
  <c r="EO57" i="11"/>
  <c r="EO16" i="11"/>
  <c r="EO340" i="11"/>
  <c r="EO224" i="11"/>
  <c r="EO154" i="11"/>
  <c r="EO319" i="11"/>
  <c r="EO28" i="11"/>
  <c r="EO321" i="11"/>
  <c r="EO193" i="11"/>
  <c r="EO147" i="11"/>
  <c r="EO47" i="11"/>
  <c r="EO63" i="11"/>
  <c r="EO79" i="11"/>
  <c r="EO153" i="11"/>
  <c r="EO177" i="11"/>
  <c r="EO356" i="11"/>
  <c r="EO358" i="11"/>
  <c r="EO354" i="11"/>
  <c r="EO149" i="11"/>
  <c r="EO346" i="11"/>
  <c r="EO29" i="11"/>
  <c r="EO81" i="11"/>
  <c r="EO362" i="11"/>
  <c r="EO360" i="11"/>
  <c r="EO61" i="11"/>
  <c r="EO66" i="11"/>
  <c r="EO23" i="11"/>
  <c r="EO73" i="11"/>
  <c r="EO165" i="11"/>
  <c r="EO336" i="11"/>
  <c r="EO216" i="11"/>
  <c r="EO53" i="11"/>
  <c r="EO246" i="11"/>
  <c r="EO332" i="11"/>
  <c r="EO351" i="11"/>
  <c r="EO84" i="11"/>
  <c r="EO348" i="11"/>
  <c r="EO68" i="11"/>
  <c r="EO333" i="11"/>
  <c r="EO174" i="11"/>
  <c r="EO214" i="11"/>
  <c r="EO339" i="11"/>
  <c r="EO26" i="11"/>
  <c r="EO168" i="11"/>
  <c r="EO157" i="11"/>
  <c r="EO64" i="11"/>
  <c r="EO17" i="11"/>
  <c r="EO159" i="11"/>
  <c r="EO343" i="11"/>
  <c r="EO70" i="11"/>
  <c r="EO44" i="11"/>
  <c r="EO152" i="11"/>
  <c r="EO166" i="11"/>
  <c r="EO337" i="11"/>
  <c r="EO345" i="11"/>
  <c r="EO248" i="11"/>
  <c r="EO39" i="11"/>
  <c r="EO71" i="11"/>
  <c r="CP389" i="11"/>
  <c r="EO389" i="11"/>
  <c r="EO86" i="11"/>
  <c r="EO98" i="11"/>
  <c r="EO151" i="11"/>
  <c r="EO350" i="11"/>
  <c r="EO49" i="11"/>
  <c r="EO93" i="11"/>
  <c r="EO323" i="11"/>
  <c r="EO210" i="11"/>
  <c r="EO163" i="11"/>
  <c r="EO192" i="11"/>
  <c r="EO331" i="11"/>
  <c r="EO76" i="11"/>
  <c r="EO352" i="11"/>
  <c r="EO178" i="11"/>
  <c r="EO150" i="11"/>
  <c r="EO46" i="11"/>
  <c r="EO204" i="11"/>
  <c r="EO62" i="11"/>
  <c r="EO206" i="11"/>
  <c r="EO164" i="11"/>
  <c r="EO222" i="11"/>
  <c r="EO43" i="11"/>
  <c r="EO75" i="11"/>
  <c r="EO169" i="11"/>
  <c r="EO94" i="11"/>
  <c r="EO167" i="11"/>
  <c r="EO52" i="11"/>
  <c r="EO37" i="11"/>
  <c r="EO27" i="11"/>
  <c r="EO171" i="11"/>
  <c r="EO85" i="11"/>
  <c r="EO173" i="11"/>
  <c r="EO226" i="11"/>
  <c r="EO18" i="11"/>
  <c r="EO182" i="11"/>
  <c r="EO88" i="11"/>
  <c r="EO190" i="11"/>
  <c r="EO234" i="11"/>
  <c r="EO240" i="11"/>
  <c r="EO100" i="11"/>
  <c r="EO51" i="11"/>
  <c r="EO67" i="11"/>
  <c r="EO83" i="11"/>
  <c r="EO334" i="11"/>
  <c r="EO33" i="11"/>
  <c r="EO194" i="11"/>
  <c r="EO77" i="11"/>
  <c r="EO74" i="11"/>
  <c r="EO228" i="11"/>
  <c r="EO31" i="11"/>
  <c r="EO89" i="11"/>
  <c r="EO175" i="11"/>
  <c r="EO330" i="11"/>
  <c r="EO34" i="11"/>
  <c r="EO148" i="11"/>
  <c r="EO69" i="11"/>
  <c r="EO232" i="11"/>
  <c r="EO92" i="11"/>
  <c r="EO184" i="11"/>
  <c r="EO96" i="11"/>
  <c r="EO32" i="11"/>
  <c r="EO180" i="11"/>
  <c r="EO242" i="11"/>
  <c r="EO48" i="11"/>
  <c r="EO172" i="11"/>
  <c r="EO56" i="11"/>
  <c r="EO231" i="11"/>
  <c r="EO80" i="11"/>
  <c r="EO179" i="11"/>
  <c r="EO160" i="11"/>
  <c r="EO202" i="11"/>
  <c r="EO50" i="11"/>
  <c r="EO38" i="11"/>
  <c r="EO335" i="11"/>
  <c r="EO78" i="11"/>
  <c r="EO162" i="11"/>
  <c r="EO42" i="11"/>
  <c r="EO186" i="11"/>
  <c r="EO144" i="11"/>
  <c r="EO341" i="11"/>
  <c r="EO156" i="11"/>
  <c r="FA391" i="11" l="1"/>
  <c r="EZ391" i="11"/>
  <c r="EY391" i="11"/>
  <c r="EX391" i="11"/>
  <c r="CS391" i="11" l="1"/>
  <c r="CR391" i="11"/>
  <c r="BS391" i="11"/>
  <c r="BR391" i="11"/>
  <c r="BQ391" i="11"/>
  <c r="BE391" i="11"/>
  <c r="BD391" i="11"/>
  <c r="BC391" i="11"/>
  <c r="BA391" i="11"/>
  <c r="AY391" i="11"/>
  <c r="AX391" i="11"/>
  <c r="AQ391" i="11"/>
  <c r="AP391" i="11"/>
  <c r="AO391" i="11"/>
  <c r="AN391" i="11"/>
  <c r="AL391" i="11"/>
  <c r="AJ391" i="11"/>
  <c r="AI391" i="11"/>
  <c r="AH391" i="11"/>
  <c r="AG391" i="11"/>
  <c r="AF391" i="11"/>
  <c r="AE391" i="11"/>
  <c r="AD391" i="11"/>
  <c r="AC391" i="11"/>
  <c r="AB391" i="11"/>
  <c r="AA391" i="11"/>
  <c r="C391" i="11"/>
  <c r="E391" i="11"/>
  <c r="K391" i="11"/>
  <c r="J391" i="11"/>
  <c r="I391" i="11"/>
  <c r="H391" i="11"/>
  <c r="G391" i="11"/>
  <c r="F391" i="11"/>
  <c r="Z391" i="11"/>
  <c r="Y391" i="11"/>
  <c r="X391" i="11"/>
  <c r="W391" i="11"/>
  <c r="V391" i="11"/>
  <c r="U391" i="11"/>
  <c r="T391" i="11"/>
  <c r="S391" i="11"/>
  <c r="R391" i="11"/>
  <c r="Q391" i="11"/>
  <c r="P391" i="11"/>
  <c r="O391" i="11"/>
  <c r="N391" i="11"/>
  <c r="M391" i="11"/>
  <c r="L391" i="11"/>
  <c r="AW391" i="11" l="1"/>
  <c r="AV391" i="11"/>
  <c r="AU391" i="11"/>
  <c r="AT391" i="11"/>
  <c r="CJ391" i="11"/>
  <c r="CI391" i="11"/>
  <c r="CH391" i="11"/>
  <c r="CG391" i="11"/>
  <c r="CF391" i="11"/>
  <c r="CQ391" i="11"/>
  <c r="CK391" i="11" l="1"/>
  <c r="BB15" i="11" l="1"/>
  <c r="EO15" i="11" l="1"/>
  <c r="BW391" i="11" l="1"/>
  <c r="BZ391" i="11"/>
  <c r="CD391" i="11"/>
  <c r="BB391" i="11"/>
  <c r="BV391" i="11"/>
  <c r="BY391" i="11"/>
  <c r="CC391" i="11"/>
  <c r="BU391" i="11"/>
  <c r="CE391" i="11"/>
  <c r="BX391" i="11"/>
  <c r="CB391" i="11"/>
  <c r="BN391" i="11"/>
  <c r="BM391" i="11"/>
  <c r="BO391" i="11"/>
  <c r="BP391" i="11"/>
  <c r="BI391" i="11"/>
  <c r="BJ391" i="11"/>
  <c r="BK391" i="11"/>
  <c r="BH391" i="11"/>
  <c r="BL391" i="11"/>
  <c r="BG391" i="11"/>
  <c r="CA391" i="11"/>
  <c r="BT391" i="11" l="1"/>
  <c r="BF391" i="11"/>
  <c r="AK391" i="11" l="1"/>
  <c r="D391" i="11" l="1"/>
  <c r="AZ391" i="11"/>
  <c r="AM391" i="11"/>
  <c r="FB391" i="11" l="1"/>
  <c r="EU391" i="11"/>
  <c r="AR391" i="11"/>
  <c r="CL391" i="11"/>
  <c r="EV391" i="11"/>
  <c r="AS391" i="11"/>
  <c r="ET391" i="11"/>
  <c r="CM391" i="11" l="1"/>
  <c r="EW391" i="11"/>
  <c r="CN391" i="11"/>
  <c r="CO391" i="11"/>
  <c r="CP391" i="11"/>
</calcChain>
</file>

<file path=xl/sharedStrings.xml><?xml version="1.0" encoding="utf-8"?>
<sst xmlns="http://schemas.openxmlformats.org/spreadsheetml/2006/main" count="5210" uniqueCount="1107">
  <si>
    <t>整理番号</t>
    <rPh sb="0" eb="2">
      <t>セイリ</t>
    </rPh>
    <rPh sb="2" eb="4">
      <t>バンゴウ</t>
    </rPh>
    <phoneticPr fontId="5"/>
  </si>
  <si>
    <t>資産の基礎情報</t>
    <rPh sb="0" eb="2">
      <t>シサン</t>
    </rPh>
    <rPh sb="3" eb="5">
      <t>キソ</t>
    </rPh>
    <rPh sb="5" eb="7">
      <t>ジョウホウ</t>
    </rPh>
    <phoneticPr fontId="5"/>
  </si>
  <si>
    <t>分類等</t>
    <rPh sb="0" eb="2">
      <t>ブンルイ</t>
    </rPh>
    <rPh sb="2" eb="3">
      <t>トウ</t>
    </rPh>
    <phoneticPr fontId="5"/>
  </si>
  <si>
    <t>立木竹</t>
    <rPh sb="0" eb="2">
      <t>リュウボク</t>
    </rPh>
    <rPh sb="2" eb="3">
      <t>タケ</t>
    </rPh>
    <phoneticPr fontId="5"/>
  </si>
  <si>
    <t>建物</t>
    <rPh sb="0" eb="2">
      <t>タテモノ</t>
    </rPh>
    <phoneticPr fontId="5"/>
  </si>
  <si>
    <t>耐用年数・償却率</t>
    <rPh sb="0" eb="2">
      <t>タイヨウ</t>
    </rPh>
    <rPh sb="2" eb="4">
      <t>ネンスウ</t>
    </rPh>
    <rPh sb="5" eb="7">
      <t>ショウキャク</t>
    </rPh>
    <rPh sb="7" eb="8">
      <t>リツ</t>
    </rPh>
    <phoneticPr fontId="5"/>
  </si>
  <si>
    <t>価額算定基礎情報</t>
    <rPh sb="0" eb="2">
      <t>カガク</t>
    </rPh>
    <rPh sb="2" eb="4">
      <t>サンテイ</t>
    </rPh>
    <rPh sb="4" eb="6">
      <t>キソ</t>
    </rPh>
    <rPh sb="6" eb="8">
      <t>ジョウホウ</t>
    </rPh>
    <phoneticPr fontId="5"/>
  </si>
  <si>
    <t>前年度
末簿価</t>
    <rPh sb="0" eb="3">
      <t>ゼンネンド</t>
    </rPh>
    <rPh sb="4" eb="5">
      <t>マツ</t>
    </rPh>
    <rPh sb="5" eb="7">
      <t>ボカ</t>
    </rPh>
    <phoneticPr fontId="5"/>
  </si>
  <si>
    <t>当年度増加データ</t>
    <rPh sb="0" eb="3">
      <t>トウネンド</t>
    </rPh>
    <rPh sb="3" eb="5">
      <t>ゾウカ</t>
    </rPh>
    <phoneticPr fontId="5"/>
  </si>
  <si>
    <t>当年度減少データ</t>
    <rPh sb="0" eb="3">
      <t>トウネンド</t>
    </rPh>
    <rPh sb="3" eb="5">
      <t>ゲンショウ</t>
    </rPh>
    <phoneticPr fontId="5"/>
  </si>
  <si>
    <t>当年度末資産価額情報</t>
    <rPh sb="0" eb="3">
      <t>トウネンド</t>
    </rPh>
    <rPh sb="3" eb="4">
      <t>マツ</t>
    </rPh>
    <rPh sb="4" eb="6">
      <t>シサン</t>
    </rPh>
    <rPh sb="6" eb="8">
      <t>カガク</t>
    </rPh>
    <rPh sb="8" eb="10">
      <t>ジョウホウ</t>
    </rPh>
    <phoneticPr fontId="5"/>
  </si>
  <si>
    <t>備考１</t>
    <rPh sb="0" eb="2">
      <t>ビコウ</t>
    </rPh>
    <phoneticPr fontId="5"/>
  </si>
  <si>
    <t>備考２</t>
    <rPh sb="0" eb="2">
      <t>ビコウ</t>
    </rPh>
    <phoneticPr fontId="5"/>
  </si>
  <si>
    <t>前年度末データ（計算）</t>
    <rPh sb="0" eb="3">
      <t>ゼンネンド</t>
    </rPh>
    <rPh sb="3" eb="4">
      <t>マツ</t>
    </rPh>
    <rPh sb="8" eb="10">
      <t>ケイサン</t>
    </rPh>
    <phoneticPr fontId="5"/>
  </si>
  <si>
    <t>前年度末データ（値）</t>
    <rPh sb="0" eb="3">
      <t>ゼンネンド</t>
    </rPh>
    <rPh sb="3" eb="4">
      <t>マツ</t>
    </rPh>
    <rPh sb="8" eb="9">
      <t>アタイ</t>
    </rPh>
    <phoneticPr fontId="5"/>
  </si>
  <si>
    <t>差</t>
    <rPh sb="0" eb="1">
      <t>サ</t>
    </rPh>
    <phoneticPr fontId="5"/>
  </si>
  <si>
    <t>いずれかひとつに記入</t>
    <rPh sb="8" eb="10">
      <t>キニュウ</t>
    </rPh>
    <phoneticPr fontId="5"/>
  </si>
  <si>
    <t>当年度増加内訳</t>
    <rPh sb="0" eb="3">
      <t>トウネンド</t>
    </rPh>
    <rPh sb="3" eb="5">
      <t>ゾウカ</t>
    </rPh>
    <rPh sb="5" eb="7">
      <t>ウチワケ</t>
    </rPh>
    <phoneticPr fontId="5"/>
  </si>
  <si>
    <t>当年度減少内訳</t>
    <rPh sb="0" eb="3">
      <t>トウネンド</t>
    </rPh>
    <rPh sb="3" eb="5">
      <t>ゲンショウ</t>
    </rPh>
    <rPh sb="5" eb="7">
      <t>ウチワケ</t>
    </rPh>
    <phoneticPr fontId="5"/>
  </si>
  <si>
    <t>枝番</t>
    <rPh sb="0" eb="1">
      <t>エダ</t>
    </rPh>
    <rPh sb="1" eb="2">
      <t>バン</t>
    </rPh>
    <phoneticPr fontId="5"/>
  </si>
  <si>
    <t>件名（施設名）</t>
    <rPh sb="0" eb="2">
      <t>ケンメイ</t>
    </rPh>
    <rPh sb="3" eb="5">
      <t>シセツ</t>
    </rPh>
    <rPh sb="5" eb="6">
      <t>メイ</t>
    </rPh>
    <phoneticPr fontId="5"/>
  </si>
  <si>
    <t>用途</t>
    <rPh sb="0" eb="2">
      <t>ヨウト</t>
    </rPh>
    <phoneticPr fontId="5"/>
  </si>
  <si>
    <t>所在地</t>
    <rPh sb="0" eb="3">
      <t>ショザイチ</t>
    </rPh>
    <phoneticPr fontId="5"/>
  </si>
  <si>
    <t>所管課</t>
    <rPh sb="0" eb="2">
      <t>ショカン</t>
    </rPh>
    <rPh sb="2" eb="3">
      <t>カ</t>
    </rPh>
    <phoneticPr fontId="5"/>
  </si>
  <si>
    <t>出先機関</t>
    <rPh sb="0" eb="2">
      <t>デサキ</t>
    </rPh>
    <rPh sb="2" eb="4">
      <t>キカン</t>
    </rPh>
    <phoneticPr fontId="5"/>
  </si>
  <si>
    <t>会計区分</t>
    <rPh sb="0" eb="2">
      <t>カイケイ</t>
    </rPh>
    <rPh sb="2" eb="4">
      <t>クブン</t>
    </rPh>
    <phoneticPr fontId="5"/>
  </si>
  <si>
    <t>目的別資産区分</t>
    <rPh sb="0" eb="2">
      <t>モクテキ</t>
    </rPh>
    <rPh sb="2" eb="3">
      <t>ベツ</t>
    </rPh>
    <rPh sb="3" eb="5">
      <t>シサン</t>
    </rPh>
    <rPh sb="5" eb="7">
      <t>クブン</t>
    </rPh>
    <phoneticPr fontId="5"/>
  </si>
  <si>
    <t>所有割合</t>
    <rPh sb="0" eb="2">
      <t>ショユウ</t>
    </rPh>
    <rPh sb="2" eb="4">
      <t>ワリアイ</t>
    </rPh>
    <phoneticPr fontId="5"/>
  </si>
  <si>
    <t>改修工事</t>
    <rPh sb="0" eb="2">
      <t>カイシュウ</t>
    </rPh>
    <rPh sb="2" eb="4">
      <t>コウジ</t>
    </rPh>
    <phoneticPr fontId="5"/>
  </si>
  <si>
    <t>公有財産台帳番号</t>
    <rPh sb="0" eb="2">
      <t>コウユウ</t>
    </rPh>
    <rPh sb="2" eb="4">
      <t>ザイサン</t>
    </rPh>
    <rPh sb="4" eb="6">
      <t>ダイチョウ</t>
    </rPh>
    <rPh sb="6" eb="8">
      <t>バンゴウ</t>
    </rPh>
    <phoneticPr fontId="5"/>
  </si>
  <si>
    <t>法定台帳名称</t>
    <rPh sb="0" eb="2">
      <t>ホウテイ</t>
    </rPh>
    <rPh sb="2" eb="4">
      <t>ダイチョウ</t>
    </rPh>
    <rPh sb="4" eb="6">
      <t>メイショウ</t>
    </rPh>
    <phoneticPr fontId="5"/>
  </si>
  <si>
    <t>法定台帳番号</t>
    <rPh sb="0" eb="2">
      <t>ホウテイ</t>
    </rPh>
    <rPh sb="2" eb="4">
      <t>ダイチョウ</t>
    </rPh>
    <rPh sb="4" eb="6">
      <t>バンゴウ</t>
    </rPh>
    <phoneticPr fontId="5"/>
  </si>
  <si>
    <t>登記地目</t>
    <rPh sb="0" eb="2">
      <t>トウキ</t>
    </rPh>
    <rPh sb="2" eb="4">
      <t>チモク</t>
    </rPh>
    <phoneticPr fontId="5"/>
  </si>
  <si>
    <t>現況地目</t>
    <rPh sb="0" eb="2">
      <t>ゲンキョウ</t>
    </rPh>
    <rPh sb="2" eb="4">
      <t>チモク</t>
    </rPh>
    <phoneticPr fontId="5"/>
  </si>
  <si>
    <t>変換地目</t>
    <rPh sb="0" eb="2">
      <t>ヘンカン</t>
    </rPh>
    <rPh sb="2" eb="4">
      <t>チモク</t>
    </rPh>
    <phoneticPr fontId="5"/>
  </si>
  <si>
    <t>再評価前単価（　　年度）</t>
    <rPh sb="0" eb="3">
      <t>サイヒョウカ</t>
    </rPh>
    <rPh sb="3" eb="4">
      <t>マエ</t>
    </rPh>
    <rPh sb="4" eb="6">
      <t>タンカ</t>
    </rPh>
    <rPh sb="9" eb="11">
      <t>ネンド</t>
    </rPh>
    <phoneticPr fontId="5"/>
  </si>
  <si>
    <t>再評価後単価（　　年度）</t>
    <rPh sb="0" eb="3">
      <t>サイヒョウカ</t>
    </rPh>
    <rPh sb="3" eb="4">
      <t>ゴ</t>
    </rPh>
    <rPh sb="4" eb="6">
      <t>タンカ</t>
    </rPh>
    <phoneticPr fontId="5"/>
  </si>
  <si>
    <t>階数（建物）</t>
    <rPh sb="0" eb="2">
      <t>カイスウ</t>
    </rPh>
    <rPh sb="3" eb="5">
      <t>タテモノ</t>
    </rPh>
    <phoneticPr fontId="5"/>
  </si>
  <si>
    <t>耐用年数分類（構造）</t>
    <rPh sb="0" eb="2">
      <t>タイヨウ</t>
    </rPh>
    <rPh sb="2" eb="4">
      <t>ネンスウ</t>
    </rPh>
    <rPh sb="4" eb="6">
      <t>ブンルイ</t>
    </rPh>
    <rPh sb="7" eb="9">
      <t>コウゾウ</t>
    </rPh>
    <phoneticPr fontId="5"/>
  </si>
  <si>
    <t>耐用年数</t>
    <rPh sb="0" eb="2">
      <t>タイヨウ</t>
    </rPh>
    <rPh sb="2" eb="4">
      <t>ネンスウ</t>
    </rPh>
    <phoneticPr fontId="5"/>
  </si>
  <si>
    <t>償却率</t>
    <rPh sb="0" eb="2">
      <t>ショウキャク</t>
    </rPh>
    <rPh sb="2" eb="3">
      <t>リツ</t>
    </rPh>
    <phoneticPr fontId="5"/>
  </si>
  <si>
    <t>取得年月日</t>
    <rPh sb="0" eb="2">
      <t>シュトク</t>
    </rPh>
    <rPh sb="2" eb="5">
      <t>ネンガッピ</t>
    </rPh>
    <phoneticPr fontId="5"/>
  </si>
  <si>
    <t>供用開始年月日</t>
    <rPh sb="0" eb="2">
      <t>キョウヨウ</t>
    </rPh>
    <rPh sb="2" eb="4">
      <t>カイシ</t>
    </rPh>
    <rPh sb="4" eb="7">
      <t>ネンガッピ</t>
    </rPh>
    <phoneticPr fontId="5"/>
  </si>
  <si>
    <t>供用開始年度</t>
    <rPh sb="0" eb="2">
      <t>キョウヨウ</t>
    </rPh>
    <rPh sb="2" eb="4">
      <t>カイシ</t>
    </rPh>
    <rPh sb="4" eb="6">
      <t>ネンド</t>
    </rPh>
    <phoneticPr fontId="5"/>
  </si>
  <si>
    <t>耐用年数の最終年度</t>
    <rPh sb="0" eb="2">
      <t>タイヨウ</t>
    </rPh>
    <rPh sb="2" eb="4">
      <t>ネンスウ</t>
    </rPh>
    <rPh sb="5" eb="7">
      <t>サイシュウ</t>
    </rPh>
    <rPh sb="7" eb="9">
      <t>ネンド</t>
    </rPh>
    <phoneticPr fontId="5"/>
  </si>
  <si>
    <t>取得価額</t>
    <rPh sb="0" eb="2">
      <t>シュトク</t>
    </rPh>
    <rPh sb="2" eb="4">
      <t>カガク</t>
    </rPh>
    <phoneticPr fontId="5"/>
  </si>
  <si>
    <t>単価</t>
    <rPh sb="0" eb="2">
      <t>タンカ</t>
    </rPh>
    <phoneticPr fontId="5"/>
  </si>
  <si>
    <t>売却可能資産の時価等</t>
    <rPh sb="0" eb="2">
      <t>バイキャク</t>
    </rPh>
    <rPh sb="2" eb="4">
      <t>カノウ</t>
    </rPh>
    <rPh sb="4" eb="6">
      <t>シサン</t>
    </rPh>
    <rPh sb="7" eb="9">
      <t>ジカ</t>
    </rPh>
    <rPh sb="9" eb="10">
      <t>トウ</t>
    </rPh>
    <phoneticPr fontId="5"/>
  </si>
  <si>
    <t>登録年度</t>
    <rPh sb="0" eb="2">
      <t>トウロク</t>
    </rPh>
    <rPh sb="2" eb="4">
      <t>ネンド</t>
    </rPh>
    <phoneticPr fontId="5"/>
  </si>
  <si>
    <t>前年度末簿価＝増減異動前簿価</t>
    <rPh sb="0" eb="3">
      <t>ゼンネンド</t>
    </rPh>
    <rPh sb="3" eb="4">
      <t>マツ</t>
    </rPh>
    <rPh sb="4" eb="6">
      <t>ボカ</t>
    </rPh>
    <rPh sb="7" eb="9">
      <t>ゾウゲン</t>
    </rPh>
    <rPh sb="9" eb="11">
      <t>イドウ</t>
    </rPh>
    <rPh sb="11" eb="12">
      <t>マエ</t>
    </rPh>
    <rPh sb="12" eb="14">
      <t>ボカ</t>
    </rPh>
    <phoneticPr fontId="5"/>
  </si>
  <si>
    <t>増加異動日付</t>
    <rPh sb="0" eb="2">
      <t>ゾウカ</t>
    </rPh>
    <rPh sb="2" eb="4">
      <t>イドウ</t>
    </rPh>
    <rPh sb="4" eb="5">
      <t>ヒ</t>
    </rPh>
    <rPh sb="5" eb="6">
      <t>ツ</t>
    </rPh>
    <phoneticPr fontId="5"/>
  </si>
  <si>
    <t>増加年度</t>
    <rPh sb="0" eb="2">
      <t>ゾウカ</t>
    </rPh>
    <rPh sb="2" eb="4">
      <t>ネンド</t>
    </rPh>
    <phoneticPr fontId="5"/>
  </si>
  <si>
    <t>増加事由コード</t>
    <rPh sb="0" eb="2">
      <t>ゾウカ</t>
    </rPh>
    <rPh sb="2" eb="4">
      <t>ジユウ</t>
    </rPh>
    <phoneticPr fontId="5"/>
  </si>
  <si>
    <t>有償取得額</t>
    <rPh sb="0" eb="2">
      <t>ユウショウ</t>
    </rPh>
    <rPh sb="2" eb="4">
      <t>シュトク</t>
    </rPh>
    <rPh sb="4" eb="5">
      <t>ガク</t>
    </rPh>
    <phoneticPr fontId="5"/>
  </si>
  <si>
    <t>無償所管換増分</t>
    <rPh sb="0" eb="2">
      <t>ムショウ</t>
    </rPh>
    <rPh sb="2" eb="4">
      <t>ショカン</t>
    </rPh>
    <rPh sb="4" eb="5">
      <t>カ</t>
    </rPh>
    <rPh sb="5" eb="7">
      <t>ゾウブン</t>
    </rPh>
    <phoneticPr fontId="5"/>
  </si>
  <si>
    <t>その他無償取得分</t>
    <rPh sb="2" eb="3">
      <t>タ</t>
    </rPh>
    <rPh sb="3" eb="5">
      <t>ムショウ</t>
    </rPh>
    <rPh sb="5" eb="7">
      <t>シュトク</t>
    </rPh>
    <rPh sb="7" eb="8">
      <t>ブン</t>
    </rPh>
    <phoneticPr fontId="5"/>
  </si>
  <si>
    <t>調査判明増分</t>
    <rPh sb="0" eb="2">
      <t>チョウサ</t>
    </rPh>
    <rPh sb="2" eb="4">
      <t>ハンメイ</t>
    </rPh>
    <rPh sb="4" eb="6">
      <t>ゾウブン</t>
    </rPh>
    <phoneticPr fontId="5"/>
  </si>
  <si>
    <t>誤記載等増加分</t>
    <rPh sb="0" eb="1">
      <t>アヤマ</t>
    </rPh>
    <rPh sb="1" eb="3">
      <t>キサイ</t>
    </rPh>
    <rPh sb="3" eb="4">
      <t>トウ</t>
    </rPh>
    <rPh sb="4" eb="7">
      <t>ゾウカブン</t>
    </rPh>
    <phoneticPr fontId="5"/>
  </si>
  <si>
    <t>振替増額</t>
    <rPh sb="0" eb="2">
      <t>フリカエ</t>
    </rPh>
    <rPh sb="2" eb="3">
      <t>ゾウ</t>
    </rPh>
    <rPh sb="3" eb="4">
      <t>ガク</t>
    </rPh>
    <phoneticPr fontId="5"/>
  </si>
  <si>
    <t>評価等増額</t>
    <rPh sb="0" eb="2">
      <t>ヒョウカ</t>
    </rPh>
    <rPh sb="2" eb="3">
      <t>ラ</t>
    </rPh>
    <rPh sb="3" eb="5">
      <t>ゾウガク</t>
    </rPh>
    <phoneticPr fontId="5"/>
  </si>
  <si>
    <t>減少異動日付</t>
    <rPh sb="0" eb="2">
      <t>ゲンショウ</t>
    </rPh>
    <rPh sb="2" eb="4">
      <t>イドウ</t>
    </rPh>
    <rPh sb="4" eb="5">
      <t>ヒ</t>
    </rPh>
    <rPh sb="5" eb="6">
      <t>ツ</t>
    </rPh>
    <phoneticPr fontId="5"/>
  </si>
  <si>
    <t>減少年度</t>
    <rPh sb="0" eb="2">
      <t>ゲンショウ</t>
    </rPh>
    <rPh sb="2" eb="4">
      <t>ネンド</t>
    </rPh>
    <phoneticPr fontId="5"/>
  </si>
  <si>
    <t>減少事由コード</t>
    <rPh sb="0" eb="2">
      <t>ゲンショウ</t>
    </rPh>
    <rPh sb="2" eb="4">
      <t>ジユウ</t>
    </rPh>
    <phoneticPr fontId="5"/>
  </si>
  <si>
    <t>売却分</t>
    <rPh sb="0" eb="2">
      <t>バイキャク</t>
    </rPh>
    <rPh sb="2" eb="3">
      <t>ブン</t>
    </rPh>
    <phoneticPr fontId="5"/>
  </si>
  <si>
    <t>除却分</t>
    <rPh sb="0" eb="1">
      <t>ジョ</t>
    </rPh>
    <rPh sb="2" eb="3">
      <t>ブン</t>
    </rPh>
    <phoneticPr fontId="5"/>
  </si>
  <si>
    <t>無償所管換減分</t>
    <rPh sb="0" eb="2">
      <t>ムショウ</t>
    </rPh>
    <rPh sb="2" eb="4">
      <t>ショカン</t>
    </rPh>
    <rPh sb="4" eb="5">
      <t>カン</t>
    </rPh>
    <rPh sb="5" eb="6">
      <t>ゲン</t>
    </rPh>
    <rPh sb="6" eb="7">
      <t>ブン</t>
    </rPh>
    <phoneticPr fontId="5"/>
  </si>
  <si>
    <t>その他無償譲渡分</t>
    <rPh sb="2" eb="3">
      <t>タ</t>
    </rPh>
    <rPh sb="5" eb="7">
      <t>ジョウト</t>
    </rPh>
    <phoneticPr fontId="5"/>
  </si>
  <si>
    <t>誤記載等減少分</t>
    <rPh sb="0" eb="2">
      <t>ゴキ</t>
    </rPh>
    <rPh sb="3" eb="4">
      <t>トウ</t>
    </rPh>
    <rPh sb="4" eb="7">
      <t>ゲンショウブン</t>
    </rPh>
    <phoneticPr fontId="5"/>
  </si>
  <si>
    <t>振替・分割減額</t>
    <rPh sb="0" eb="2">
      <t>フリカエ</t>
    </rPh>
    <rPh sb="3" eb="5">
      <t>ブンカツ</t>
    </rPh>
    <rPh sb="5" eb="7">
      <t>ゲンガク</t>
    </rPh>
    <phoneticPr fontId="5"/>
  </si>
  <si>
    <t>減価償却額</t>
    <rPh sb="0" eb="2">
      <t>ゲンカ</t>
    </rPh>
    <rPh sb="2" eb="5">
      <t>ショウキャクガク</t>
    </rPh>
    <phoneticPr fontId="5"/>
  </si>
  <si>
    <t>評価等減額</t>
    <rPh sb="0" eb="2">
      <t>ヒョウカ</t>
    </rPh>
    <rPh sb="2" eb="3">
      <t>ラ</t>
    </rPh>
    <rPh sb="3" eb="5">
      <t>ゲンガク</t>
    </rPh>
    <phoneticPr fontId="5"/>
  </si>
  <si>
    <t>その他</t>
    <rPh sb="2" eb="3">
      <t>タ</t>
    </rPh>
    <phoneticPr fontId="5"/>
  </si>
  <si>
    <t>合計</t>
    <rPh sb="0" eb="2">
      <t>ゴウケイ</t>
    </rPh>
    <phoneticPr fontId="5"/>
  </si>
  <si>
    <t>資産評価額（取得価額・再調達価額等）</t>
    <rPh sb="0" eb="2">
      <t>シサン</t>
    </rPh>
    <rPh sb="2" eb="5">
      <t>ヒョウカガク</t>
    </rPh>
    <rPh sb="6" eb="8">
      <t>シュトク</t>
    </rPh>
    <rPh sb="8" eb="10">
      <t>カガク</t>
    </rPh>
    <rPh sb="11" eb="14">
      <t>サイチョウタツ</t>
    </rPh>
    <rPh sb="14" eb="16">
      <t>カガク</t>
    </rPh>
    <rPh sb="16" eb="17">
      <t>トウ</t>
    </rPh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</si>
  <si>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</si>
  <si>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t>減価償却累計額</t>
    <rPh sb="0" eb="2">
      <t>ゲンカ</t>
    </rPh>
    <rPh sb="2" eb="4">
      <t>ショウキャク</t>
    </rPh>
    <rPh sb="4" eb="7">
      <t>ルイケイガク</t>
    </rPh>
    <phoneticPr fontId="5"/>
  </si>
  <si>
    <t>期末簿価＝増減異動後簿価</t>
    <rPh sb="0" eb="2">
      <t>キマツ</t>
    </rPh>
    <rPh sb="2" eb="4">
      <t>ボカ</t>
    </rPh>
    <rPh sb="5" eb="7">
      <t>ゾウゲン</t>
    </rPh>
    <rPh sb="7" eb="9">
      <t>イドウ</t>
    </rPh>
    <rPh sb="9" eb="10">
      <t>ゴ</t>
    </rPh>
    <rPh sb="10" eb="12">
      <t>ボカ</t>
    </rPh>
    <phoneticPr fontId="5"/>
  </si>
  <si>
    <t>期末簿価</t>
    <rPh sb="0" eb="2">
      <t>キマツ</t>
    </rPh>
    <rPh sb="2" eb="4">
      <t>ボカ</t>
    </rPh>
    <phoneticPr fontId="5"/>
  </si>
  <si>
    <t>期首簿価計算－値</t>
    <phoneticPr fontId="5"/>
  </si>
  <si>
    <t>年度末対象</t>
    <rPh sb="0" eb="2">
      <t>ネンド</t>
    </rPh>
    <rPh sb="2" eb="3">
      <t>マツ</t>
    </rPh>
    <rPh sb="3" eb="5">
      <t>タイショウ</t>
    </rPh>
    <phoneticPr fontId="4"/>
  </si>
  <si>
    <t>取得年度</t>
    <rPh sb="0" eb="2">
      <t>シュトク</t>
    </rPh>
    <rPh sb="2" eb="4">
      <t>ネンド</t>
    </rPh>
    <phoneticPr fontId="4"/>
  </si>
  <si>
    <t>単位（m、㎡、t等）</t>
    <rPh sb="0" eb="2">
      <t>タンイ</t>
    </rPh>
    <rPh sb="8" eb="9">
      <t>トウ</t>
    </rPh>
    <phoneticPr fontId="5"/>
  </si>
  <si>
    <t>会計区分コード</t>
    <rPh sb="0" eb="2">
      <t>カイケイ</t>
    </rPh>
    <rPh sb="2" eb="4">
      <t>クブン</t>
    </rPh>
    <phoneticPr fontId="4"/>
  </si>
  <si>
    <t>会計名称</t>
    <rPh sb="0" eb="2">
      <t>カイケイ</t>
    </rPh>
    <rPh sb="2" eb="4">
      <t>メイショウ</t>
    </rPh>
    <phoneticPr fontId="5"/>
  </si>
  <si>
    <t>コード
番号</t>
    <rPh sb="4" eb="6">
      <t>バンゴウ</t>
    </rPh>
    <phoneticPr fontId="5"/>
  </si>
  <si>
    <t>区分</t>
    <rPh sb="0" eb="2">
      <t>クブン</t>
    </rPh>
    <phoneticPr fontId="4"/>
  </si>
  <si>
    <t>■増減事由コード表</t>
    <rPh sb="1" eb="3">
      <t>ゾウゲン</t>
    </rPh>
    <rPh sb="3" eb="5">
      <t>ジユウ</t>
    </rPh>
    <rPh sb="8" eb="9">
      <t>ヒョウ</t>
    </rPh>
    <phoneticPr fontId="4"/>
  </si>
  <si>
    <t>増　減　事　由</t>
    <rPh sb="0" eb="1">
      <t>ゾウ</t>
    </rPh>
    <rPh sb="2" eb="3">
      <t>ゲン</t>
    </rPh>
    <rPh sb="4" eb="5">
      <t>コト</t>
    </rPh>
    <rPh sb="6" eb="7">
      <t>ヨシ</t>
    </rPh>
    <phoneticPr fontId="2"/>
  </si>
  <si>
    <t>内　　訳　　等</t>
    <rPh sb="0" eb="1">
      <t>ウチ</t>
    </rPh>
    <rPh sb="3" eb="4">
      <t>ヤク</t>
    </rPh>
    <rPh sb="6" eb="7">
      <t>トウ</t>
    </rPh>
    <phoneticPr fontId="2"/>
  </si>
  <si>
    <t>コード
番　号</t>
    <rPh sb="4" eb="5">
      <t>バン</t>
    </rPh>
    <rPh sb="6" eb="7">
      <t>ゴウ</t>
    </rPh>
    <phoneticPr fontId="2"/>
  </si>
  <si>
    <t>増加</t>
    <rPh sb="0" eb="2">
      <t>ゾウカ</t>
    </rPh>
    <phoneticPr fontId="2"/>
  </si>
  <si>
    <t>有償取得</t>
    <rPh sb="0" eb="2">
      <t>ユウショウ</t>
    </rPh>
    <rPh sb="2" eb="4">
      <t>シュトク</t>
    </rPh>
    <phoneticPr fontId="2"/>
  </si>
  <si>
    <t>購入や新規に整備した場合</t>
    <rPh sb="0" eb="2">
      <t>コウニュウ</t>
    </rPh>
    <rPh sb="3" eb="5">
      <t>シンキ</t>
    </rPh>
    <rPh sb="6" eb="8">
      <t>セイビ</t>
    </rPh>
    <rPh sb="10" eb="12">
      <t>バアイ</t>
    </rPh>
    <phoneticPr fontId="2"/>
  </si>
  <si>
    <t>資料等が判明し、追加する</t>
    <rPh sb="0" eb="3">
      <t>シリョウトウ</t>
    </rPh>
    <rPh sb="4" eb="6">
      <t>ハンメイ</t>
    </rPh>
    <rPh sb="8" eb="10">
      <t>ツイカ</t>
    </rPh>
    <phoneticPr fontId="2"/>
  </si>
  <si>
    <t>減少</t>
    <rPh sb="0" eb="2">
      <t>ゲンショウ</t>
    </rPh>
    <phoneticPr fontId="2"/>
  </si>
  <si>
    <t>売却</t>
    <rPh sb="0" eb="2">
      <t>バイキャク</t>
    </rPh>
    <phoneticPr fontId="2"/>
  </si>
  <si>
    <t>売却した場合</t>
    <rPh sb="0" eb="2">
      <t>バイキャク</t>
    </rPh>
    <rPh sb="4" eb="6">
      <t>バアイ</t>
    </rPh>
    <phoneticPr fontId="2"/>
  </si>
  <si>
    <t>除却</t>
    <rPh sb="0" eb="2">
      <t>ジョキャク</t>
    </rPh>
    <phoneticPr fontId="2"/>
  </si>
  <si>
    <t>減価償却費・直接減耗費</t>
    <rPh sb="0" eb="2">
      <t>ゲンカ</t>
    </rPh>
    <rPh sb="2" eb="5">
      <t>ショウキャクヒ</t>
    </rPh>
    <rPh sb="6" eb="8">
      <t>チョクセツ</t>
    </rPh>
    <rPh sb="8" eb="10">
      <t>ゲンモウ</t>
    </rPh>
    <rPh sb="10" eb="11">
      <t>ヒ</t>
    </rPh>
    <phoneticPr fontId="2"/>
  </si>
  <si>
    <t>会計</t>
    <rPh sb="0" eb="2">
      <t>カイケイ</t>
    </rPh>
    <phoneticPr fontId="2"/>
  </si>
  <si>
    <t>耐用年数</t>
    <rPh sb="2" eb="4">
      <t>ネンスウ</t>
    </rPh>
    <phoneticPr fontId="1"/>
  </si>
  <si>
    <t>償却率（定額法）</t>
  </si>
  <si>
    <t>財源内訳表</t>
    <rPh sb="0" eb="2">
      <t>ザイゲン</t>
    </rPh>
    <rPh sb="2" eb="4">
      <t>ウチワケ</t>
    </rPh>
    <rPh sb="4" eb="5">
      <t>ヒョウ</t>
    </rPh>
    <phoneticPr fontId="5"/>
  </si>
  <si>
    <t>財源</t>
    <rPh sb="0" eb="2">
      <t>ザイゲン</t>
    </rPh>
    <phoneticPr fontId="5"/>
  </si>
  <si>
    <t>国庫支出金</t>
    <rPh sb="0" eb="2">
      <t>コッコ</t>
    </rPh>
    <rPh sb="2" eb="5">
      <t>シシュツキン</t>
    </rPh>
    <phoneticPr fontId="5"/>
  </si>
  <si>
    <t>都道府県等支出金</t>
    <rPh sb="0" eb="5">
      <t>トドウフケントウ</t>
    </rPh>
    <rPh sb="5" eb="8">
      <t>シシュツキン</t>
    </rPh>
    <phoneticPr fontId="5"/>
  </si>
  <si>
    <t>その他収入</t>
    <rPh sb="2" eb="3">
      <t>タ</t>
    </rPh>
    <rPh sb="3" eb="5">
      <t>シュウニュウ</t>
    </rPh>
    <phoneticPr fontId="5"/>
  </si>
  <si>
    <t>施設内訳＝資産名称</t>
    <rPh sb="0" eb="2">
      <t>シセツ</t>
    </rPh>
    <rPh sb="2" eb="4">
      <t>ウチワケ</t>
    </rPh>
    <rPh sb="5" eb="7">
      <t>シサン</t>
    </rPh>
    <rPh sb="7" eb="9">
      <t>メイショウ</t>
    </rPh>
    <phoneticPr fontId="5"/>
  </si>
  <si>
    <t>リース区分・PFI・PPP （該当「１」）</t>
    <rPh sb="3" eb="5">
      <t>クブン</t>
    </rPh>
    <rPh sb="15" eb="17">
      <t>ガイトウ</t>
    </rPh>
    <phoneticPr fontId="5"/>
  </si>
  <si>
    <t>登録時価額算定方法</t>
    <rPh sb="0" eb="2">
      <t>トウロク</t>
    </rPh>
    <rPh sb="2" eb="3">
      <t>ジ</t>
    </rPh>
    <rPh sb="3" eb="5">
      <t>カガク</t>
    </rPh>
    <rPh sb="5" eb="7">
      <t>サンテイ</t>
    </rPh>
    <rPh sb="7" eb="9">
      <t>ホウホウ</t>
    </rPh>
    <phoneticPr fontId="4"/>
  </si>
  <si>
    <t>開始時見積資産 直接評価「１」</t>
    <rPh sb="0" eb="2">
      <t>カイシ</t>
    </rPh>
    <rPh sb="2" eb="3">
      <t>ジ</t>
    </rPh>
    <rPh sb="3" eb="5">
      <t>ミツモリ</t>
    </rPh>
    <rPh sb="5" eb="7">
      <t>シサン</t>
    </rPh>
    <rPh sb="8" eb="10">
      <t>チョクセツ</t>
    </rPh>
    <rPh sb="10" eb="12">
      <t>ヒョウカ</t>
    </rPh>
    <phoneticPr fontId="5"/>
  </si>
  <si>
    <t>償却区分</t>
    <rPh sb="0" eb="2">
      <t>ショウキャク</t>
    </rPh>
    <rPh sb="2" eb="4">
      <t>クブン</t>
    </rPh>
    <phoneticPr fontId="5"/>
  </si>
  <si>
    <t>稼動年数＝経過年数</t>
    <rPh sb="0" eb="2">
      <t>カドウ</t>
    </rPh>
    <rPh sb="2" eb="4">
      <t>ネンスウ</t>
    </rPh>
    <rPh sb="5" eb="7">
      <t>ケイカ</t>
    </rPh>
    <rPh sb="7" eb="9">
      <t>ネンスウ</t>
    </rPh>
    <phoneticPr fontId="5"/>
  </si>
  <si>
    <t>外部からの無償所管換え</t>
    <rPh sb="0" eb="2">
      <t>ガイブ</t>
    </rPh>
    <rPh sb="5" eb="7">
      <t>ムショウ</t>
    </rPh>
    <rPh sb="7" eb="9">
      <t>ショカン</t>
    </rPh>
    <rPh sb="9" eb="10">
      <t>ガ</t>
    </rPh>
    <phoneticPr fontId="5"/>
  </si>
  <si>
    <t>その他無償取得</t>
    <rPh sb="2" eb="3">
      <t>タ</t>
    </rPh>
    <rPh sb="3" eb="5">
      <t>ムショウ</t>
    </rPh>
    <rPh sb="5" eb="7">
      <t>シュトク</t>
    </rPh>
    <phoneticPr fontId="2"/>
  </si>
  <si>
    <t>その他の無償取得</t>
    <rPh sb="2" eb="3">
      <t>タ</t>
    </rPh>
    <rPh sb="4" eb="6">
      <t>ムショウ</t>
    </rPh>
    <rPh sb="6" eb="8">
      <t>シュトク</t>
    </rPh>
    <phoneticPr fontId="2"/>
  </si>
  <si>
    <t>振替増分</t>
    <rPh sb="0" eb="2">
      <t>フリカ</t>
    </rPh>
    <rPh sb="2" eb="3">
      <t>ゾウ</t>
    </rPh>
    <rPh sb="3" eb="4">
      <t>ブン</t>
    </rPh>
    <phoneticPr fontId="5"/>
  </si>
  <si>
    <r>
      <t>既存物件の再評価による増加額</t>
    </r>
    <r>
      <rPr>
        <sz val="10"/>
        <color rgb="FFFF0000"/>
        <rFont val="ＭＳ Ｐゴシック"/>
        <family val="3"/>
        <charset val="128"/>
      </rPr>
      <t/>
    </r>
    <rPh sb="0" eb="2">
      <t>キゾン</t>
    </rPh>
    <rPh sb="2" eb="4">
      <t>ブッケン</t>
    </rPh>
    <rPh sb="5" eb="8">
      <t>サイヒョウカ</t>
    </rPh>
    <rPh sb="11" eb="14">
      <t>ゾウカガク</t>
    </rPh>
    <phoneticPr fontId="2"/>
  </si>
  <si>
    <t>分筆後</t>
    <rPh sb="0" eb="2">
      <t>ブンピツ</t>
    </rPh>
    <rPh sb="2" eb="3">
      <t>ゴ</t>
    </rPh>
    <phoneticPr fontId="5"/>
  </si>
  <si>
    <t>合筆後</t>
    <rPh sb="0" eb="2">
      <t>ゴウヒツ</t>
    </rPh>
    <rPh sb="2" eb="3">
      <t>ゴ</t>
    </rPh>
    <phoneticPr fontId="5"/>
  </si>
  <si>
    <t>所管換え後</t>
    <rPh sb="0" eb="2">
      <t>ショカン</t>
    </rPh>
    <rPh sb="2" eb="3">
      <t>ガ</t>
    </rPh>
    <rPh sb="4" eb="5">
      <t>ゴ</t>
    </rPh>
    <phoneticPr fontId="5"/>
  </si>
  <si>
    <t>無償所管換増分</t>
    <rPh sb="0" eb="2">
      <t>ムショウ</t>
    </rPh>
    <rPh sb="2" eb="4">
      <t>ショカン</t>
    </rPh>
    <rPh sb="4" eb="5">
      <t>ガ</t>
    </rPh>
    <rPh sb="5" eb="7">
      <t>ゾウブン</t>
    </rPh>
    <phoneticPr fontId="5"/>
  </si>
  <si>
    <t>調査判明増分</t>
    <rPh sb="0" eb="2">
      <t>チョウサ</t>
    </rPh>
    <rPh sb="2" eb="4">
      <t>ハンメイ</t>
    </rPh>
    <rPh sb="4" eb="6">
      <t>ゾウブン</t>
    </rPh>
    <phoneticPr fontId="2"/>
  </si>
  <si>
    <t>無償所管換減分</t>
    <rPh sb="0" eb="2">
      <t>ムショウ</t>
    </rPh>
    <rPh sb="2" eb="4">
      <t>ショカン</t>
    </rPh>
    <rPh sb="4" eb="5">
      <t>ガ</t>
    </rPh>
    <rPh sb="5" eb="6">
      <t>ゲン</t>
    </rPh>
    <rPh sb="6" eb="7">
      <t>ブン</t>
    </rPh>
    <phoneticPr fontId="5"/>
  </si>
  <si>
    <t>その他無償譲渡</t>
    <rPh sb="2" eb="3">
      <t>タ</t>
    </rPh>
    <rPh sb="3" eb="5">
      <t>ムショウ</t>
    </rPh>
    <rPh sb="5" eb="7">
      <t>ジョウト</t>
    </rPh>
    <phoneticPr fontId="2"/>
  </si>
  <si>
    <r>
      <t>既存物件の再評価による減少額</t>
    </r>
    <r>
      <rPr>
        <sz val="10"/>
        <color rgb="FFFF0000"/>
        <rFont val="ＭＳ Ｐゴシック"/>
        <family val="3"/>
        <charset val="128"/>
      </rPr>
      <t/>
    </r>
    <rPh sb="0" eb="2">
      <t>キゾン</t>
    </rPh>
    <rPh sb="2" eb="4">
      <t>ブッケン</t>
    </rPh>
    <rPh sb="5" eb="8">
      <t>サイヒョウカ</t>
    </rPh>
    <rPh sb="11" eb="13">
      <t>ゲンショウ</t>
    </rPh>
    <rPh sb="13" eb="14">
      <t>ガク</t>
    </rPh>
    <phoneticPr fontId="2"/>
  </si>
  <si>
    <t>振替減分</t>
    <rPh sb="0" eb="2">
      <t>フリカ</t>
    </rPh>
    <rPh sb="2" eb="3">
      <t>ゲン</t>
    </rPh>
    <rPh sb="3" eb="4">
      <t>ブン</t>
    </rPh>
    <phoneticPr fontId="5"/>
  </si>
  <si>
    <t>建設仮勘定から本勘定への振替による減少等他勘定への振替</t>
    <rPh sb="17" eb="19">
      <t>ゲンショウ</t>
    </rPh>
    <rPh sb="19" eb="20">
      <t>トウ</t>
    </rPh>
    <rPh sb="20" eb="21">
      <t>タ</t>
    </rPh>
    <rPh sb="21" eb="23">
      <t>カンジョウ</t>
    </rPh>
    <rPh sb="25" eb="27">
      <t>フリカエ</t>
    </rPh>
    <phoneticPr fontId="5"/>
  </si>
  <si>
    <t>建設仮勘定から本勘定への振替による増加等他勘定からの振替</t>
    <rPh sb="19" eb="20">
      <t>トウ</t>
    </rPh>
    <rPh sb="20" eb="21">
      <t>タ</t>
    </rPh>
    <rPh sb="21" eb="23">
      <t>カンジョウ</t>
    </rPh>
    <rPh sb="26" eb="28">
      <t>フリカエ</t>
    </rPh>
    <phoneticPr fontId="5"/>
  </si>
  <si>
    <t>価額等データの修正に伴い再登録する場合の増分等</t>
    <rPh sb="0" eb="2">
      <t>カガク</t>
    </rPh>
    <rPh sb="2" eb="3">
      <t>トウ</t>
    </rPh>
    <rPh sb="7" eb="9">
      <t>シュウセイ</t>
    </rPh>
    <rPh sb="10" eb="11">
      <t>トモナ</t>
    </rPh>
    <rPh sb="12" eb="15">
      <t>サイトウロク</t>
    </rPh>
    <rPh sb="17" eb="19">
      <t>バアイ</t>
    </rPh>
    <rPh sb="20" eb="22">
      <t>ゾウブン</t>
    </rPh>
    <rPh sb="22" eb="23">
      <t>トウ</t>
    </rPh>
    <phoneticPr fontId="5"/>
  </si>
  <si>
    <t>事業用資産を除却・廃棄した場合</t>
    <rPh sb="0" eb="3">
      <t>ジギョウヨウ</t>
    </rPh>
    <rPh sb="3" eb="5">
      <t>シサン</t>
    </rPh>
    <rPh sb="6" eb="8">
      <t>ジョキャク</t>
    </rPh>
    <rPh sb="9" eb="11">
      <t>ハイキ</t>
    </rPh>
    <rPh sb="13" eb="15">
      <t>バアイ</t>
    </rPh>
    <phoneticPr fontId="2"/>
  </si>
  <si>
    <t>外部への無償所管換え</t>
    <rPh sb="0" eb="2">
      <t>ガイブ</t>
    </rPh>
    <rPh sb="6" eb="8">
      <t>ショカン</t>
    </rPh>
    <rPh sb="8" eb="9">
      <t>ガ</t>
    </rPh>
    <phoneticPr fontId="5"/>
  </si>
  <si>
    <t>誤って二重計上した場合の削除
価額等データの修正に伴い一旦登録を削除する場合の減分等</t>
    <rPh sb="0" eb="1">
      <t>アヤマ</t>
    </rPh>
    <rPh sb="9" eb="11">
      <t>バアイ</t>
    </rPh>
    <rPh sb="12" eb="14">
      <t>サクジョ</t>
    </rPh>
    <rPh sb="15" eb="17">
      <t>カガク</t>
    </rPh>
    <rPh sb="17" eb="18">
      <t>トウ</t>
    </rPh>
    <rPh sb="22" eb="24">
      <t>シュウセイ</t>
    </rPh>
    <rPh sb="25" eb="26">
      <t>トモナ</t>
    </rPh>
    <rPh sb="27" eb="29">
      <t>イッタン</t>
    </rPh>
    <rPh sb="29" eb="31">
      <t>トウロク</t>
    </rPh>
    <rPh sb="32" eb="34">
      <t>サクジョ</t>
    </rPh>
    <rPh sb="36" eb="38">
      <t>バアイ</t>
    </rPh>
    <rPh sb="39" eb="40">
      <t>ゲン</t>
    </rPh>
    <rPh sb="40" eb="41">
      <t>ブン</t>
    </rPh>
    <rPh sb="41" eb="42">
      <t>トウ</t>
    </rPh>
    <phoneticPr fontId="2"/>
  </si>
  <si>
    <t>合筆元</t>
    <rPh sb="0" eb="2">
      <t>ゴウヒツ</t>
    </rPh>
    <rPh sb="2" eb="3">
      <t>モト</t>
    </rPh>
    <phoneticPr fontId="5"/>
  </si>
  <si>
    <t>所管変更前削除</t>
    <rPh sb="0" eb="2">
      <t>ショカン</t>
    </rPh>
    <rPh sb="2" eb="4">
      <t>ヘンコウ</t>
    </rPh>
    <rPh sb="4" eb="5">
      <t>マエ</t>
    </rPh>
    <rPh sb="5" eb="7">
      <t>サクジョ</t>
    </rPh>
    <phoneticPr fontId="5"/>
  </si>
  <si>
    <t>所管変更後登録</t>
    <rPh sb="0" eb="2">
      <t>ショカン</t>
    </rPh>
    <rPh sb="2" eb="4">
      <t>ヘンコウ</t>
    </rPh>
    <rPh sb="4" eb="5">
      <t>ゴ</t>
    </rPh>
    <rPh sb="5" eb="7">
      <t>トウロク</t>
    </rPh>
    <phoneticPr fontId="5"/>
  </si>
  <si>
    <t>所管変更前</t>
    <rPh sb="0" eb="2">
      <t>ショカン</t>
    </rPh>
    <rPh sb="2" eb="4">
      <t>ヘンコウ</t>
    </rPh>
    <rPh sb="4" eb="5">
      <t>マエ</t>
    </rPh>
    <phoneticPr fontId="5"/>
  </si>
  <si>
    <t>分筆元</t>
    <rPh sb="0" eb="2">
      <t>ブンピツ</t>
    </rPh>
    <rPh sb="2" eb="3">
      <t>モト</t>
    </rPh>
    <phoneticPr fontId="5"/>
  </si>
  <si>
    <t>評価等増額（再評価益）</t>
    <rPh sb="0" eb="2">
      <t>ヒョウカ</t>
    </rPh>
    <rPh sb="2" eb="3">
      <t>トウ</t>
    </rPh>
    <rPh sb="3" eb="5">
      <t>ゾウガク</t>
    </rPh>
    <rPh sb="6" eb="9">
      <t>サイヒョウカ</t>
    </rPh>
    <rPh sb="9" eb="10">
      <t>エキ</t>
    </rPh>
    <phoneticPr fontId="2"/>
  </si>
  <si>
    <t>評価等減額（再評価損）</t>
    <rPh sb="0" eb="2">
      <t>ヒョウカ</t>
    </rPh>
    <rPh sb="2" eb="3">
      <t>トウ</t>
    </rPh>
    <rPh sb="3" eb="5">
      <t>ゲンガク</t>
    </rPh>
    <rPh sb="6" eb="9">
      <t>サイヒョウカ</t>
    </rPh>
    <rPh sb="9" eb="10">
      <t>ソン</t>
    </rPh>
    <phoneticPr fontId="2"/>
  </si>
  <si>
    <t>分筆元削除</t>
    <rPh sb="2" eb="3">
      <t>モト</t>
    </rPh>
    <rPh sb="3" eb="5">
      <t>サクジョ</t>
    </rPh>
    <phoneticPr fontId="5"/>
  </si>
  <si>
    <t>合筆元削除</t>
    <rPh sb="0" eb="2">
      <t>ゴウヒツ</t>
    </rPh>
    <rPh sb="2" eb="3">
      <t>モト</t>
    </rPh>
    <rPh sb="3" eb="5">
      <t>サクジョ</t>
    </rPh>
    <phoneticPr fontId="5"/>
  </si>
  <si>
    <t>合筆先登録</t>
    <rPh sb="0" eb="2">
      <t>ゴウヒツ</t>
    </rPh>
    <rPh sb="2" eb="3">
      <t>サキ</t>
    </rPh>
    <rPh sb="3" eb="5">
      <t>トウロク</t>
    </rPh>
    <phoneticPr fontId="5"/>
  </si>
  <si>
    <t>分筆先登録</t>
    <rPh sb="3" eb="5">
      <t>トウロク</t>
    </rPh>
    <phoneticPr fontId="5"/>
  </si>
  <si>
    <t>誤記載等増分（再登録）</t>
    <rPh sb="0" eb="1">
      <t>ゴ</t>
    </rPh>
    <rPh sb="1" eb="3">
      <t>キサイ</t>
    </rPh>
    <rPh sb="3" eb="4">
      <t>トウ</t>
    </rPh>
    <rPh sb="4" eb="6">
      <t>ゾウブン</t>
    </rPh>
    <rPh sb="7" eb="10">
      <t>サイトウロク</t>
    </rPh>
    <phoneticPr fontId="5"/>
  </si>
  <si>
    <t>誤記載等減少分（削除）</t>
    <rPh sb="0" eb="1">
      <t>ゴ</t>
    </rPh>
    <rPh sb="1" eb="3">
      <t>キサイ</t>
    </rPh>
    <rPh sb="3" eb="4">
      <t>トウ</t>
    </rPh>
    <rPh sb="4" eb="6">
      <t>ゲンショウ</t>
    </rPh>
    <rPh sb="6" eb="7">
      <t>ブン</t>
    </rPh>
    <rPh sb="8" eb="10">
      <t>サクジョ</t>
    </rPh>
    <phoneticPr fontId="2"/>
  </si>
  <si>
    <t>分筆先登録</t>
    <rPh sb="3" eb="5">
      <t>トウロク</t>
    </rPh>
    <phoneticPr fontId="4"/>
  </si>
  <si>
    <t>合筆先登録</t>
    <rPh sb="0" eb="2">
      <t>ゴウヒツ</t>
    </rPh>
    <rPh sb="2" eb="3">
      <t>サキ</t>
    </rPh>
    <rPh sb="3" eb="5">
      <t>トウロク</t>
    </rPh>
    <phoneticPr fontId="4"/>
  </si>
  <si>
    <t>土地</t>
  </si>
  <si>
    <t>償却区分コード</t>
    <rPh sb="0" eb="2">
      <t>ショウキャク</t>
    </rPh>
    <rPh sb="2" eb="4">
      <t>クブン</t>
    </rPh>
    <phoneticPr fontId="5"/>
  </si>
  <si>
    <t>登録時価額算定方法コード</t>
    <rPh sb="0" eb="2">
      <t>トウロク</t>
    </rPh>
    <rPh sb="2" eb="3">
      <t>ジ</t>
    </rPh>
    <rPh sb="3" eb="5">
      <t>カガク</t>
    </rPh>
    <rPh sb="5" eb="7">
      <t>サンテイ</t>
    </rPh>
    <rPh sb="7" eb="9">
      <t>ホウホウ</t>
    </rPh>
    <phoneticPr fontId="4"/>
  </si>
  <si>
    <t>売却可能区分 （売却可能「１」</t>
    <rPh sb="0" eb="2">
      <t>バイキャク</t>
    </rPh>
    <rPh sb="2" eb="4">
      <t>カノウ</t>
    </rPh>
    <rPh sb="4" eb="6">
      <t>クブン</t>
    </rPh>
    <rPh sb="8" eb="10">
      <t>バイキャク</t>
    </rPh>
    <rPh sb="10" eb="12">
      <t>カノウ</t>
    </rPh>
    <phoneticPr fontId="5"/>
  </si>
  <si>
    <t>勘定科目コード</t>
    <rPh sb="0" eb="2">
      <t>カンジョウ</t>
    </rPh>
    <rPh sb="2" eb="4">
      <t>カモク</t>
    </rPh>
    <phoneticPr fontId="4"/>
  </si>
  <si>
    <t>償却／備忘１</t>
    <rPh sb="0" eb="2">
      <t>ショウキャク</t>
    </rPh>
    <rPh sb="3" eb="5">
      <t>ビボウ</t>
    </rPh>
    <phoneticPr fontId="4"/>
  </si>
  <si>
    <t>非償却</t>
    <phoneticPr fontId="4"/>
  </si>
  <si>
    <t>取得原価</t>
    <rPh sb="0" eb="2">
      <t>シュトク</t>
    </rPh>
    <rPh sb="2" eb="4">
      <t>ゲンカ</t>
    </rPh>
    <phoneticPr fontId="4"/>
  </si>
  <si>
    <t>単価×数量</t>
    <phoneticPr fontId="4"/>
  </si>
  <si>
    <t>保険・見積金額</t>
    <phoneticPr fontId="4"/>
  </si>
  <si>
    <t>備忘価額１円</t>
    <phoneticPr fontId="4"/>
  </si>
  <si>
    <t>有形/事業/土地</t>
    <rPh sb="0" eb="2">
      <t>ユウケイ</t>
    </rPh>
    <rPh sb="3" eb="4">
      <t>コト</t>
    </rPh>
    <rPh sb="4" eb="5">
      <t>ギョウ</t>
    </rPh>
    <rPh sb="6" eb="8">
      <t>トチ</t>
    </rPh>
    <phoneticPr fontId="4"/>
  </si>
  <si>
    <t>有形/事業/立木竹</t>
    <rPh sb="4" eb="5">
      <t>ギョウ</t>
    </rPh>
    <rPh sb="6" eb="8">
      <t>リュウボク</t>
    </rPh>
    <rPh sb="8" eb="9">
      <t>タケ</t>
    </rPh>
    <phoneticPr fontId="4"/>
  </si>
  <si>
    <t>有形/事業/建物</t>
    <rPh sb="6" eb="8">
      <t>タテモノ</t>
    </rPh>
    <phoneticPr fontId="4"/>
  </si>
  <si>
    <t>有形/事業/工作物</t>
    <rPh sb="6" eb="9">
      <t>コウサクブツ</t>
    </rPh>
    <phoneticPr fontId="4"/>
  </si>
  <si>
    <t>有形/事業/船舶</t>
    <rPh sb="6" eb="8">
      <t>センパク</t>
    </rPh>
    <phoneticPr fontId="4"/>
  </si>
  <si>
    <t>有形/事業/浮標等</t>
    <rPh sb="0" eb="2">
      <t>ユウケイ</t>
    </rPh>
    <rPh sb="3" eb="5">
      <t>ジギョウ</t>
    </rPh>
    <rPh sb="6" eb="8">
      <t>フヒョウ</t>
    </rPh>
    <rPh sb="8" eb="9">
      <t>トウ</t>
    </rPh>
    <phoneticPr fontId="4"/>
  </si>
  <si>
    <t>有形/事業/航空機</t>
    <rPh sb="0" eb="2">
      <t>ユウケイ</t>
    </rPh>
    <rPh sb="3" eb="5">
      <t>ジギョウ</t>
    </rPh>
    <rPh sb="6" eb="9">
      <t>コウクウキ</t>
    </rPh>
    <phoneticPr fontId="4"/>
  </si>
  <si>
    <t>有形/事業/その他</t>
    <rPh sb="0" eb="2">
      <t>ユウケイ</t>
    </rPh>
    <rPh sb="3" eb="5">
      <t>ジギョウ</t>
    </rPh>
    <rPh sb="8" eb="9">
      <t>タ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</si>
  <si>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有形/事業</t>
    </r>
    <r>
      <rPr>
        <b/>
        <sz val="11"/>
        <color theme="1"/>
        <rFont val="ＭＳ Ｐゴシック"/>
        <family val="3"/>
        <charset val="128"/>
        <scheme val="minor"/>
      </rPr>
      <t>/</t>
    </r>
    <r>
      <rPr>
        <sz val="11"/>
        <color theme="1"/>
        <rFont val="ＭＳ Ｐゴシック"/>
        <family val="2"/>
        <charset val="128"/>
        <scheme val="minor"/>
      </rPr>
      <t>建設仮勘定</t>
    </r>
    <rPh sb="0" eb="2">
      <t>ユウケイ</t>
    </rPh>
    <rPh sb="3" eb="5">
      <t>ジギョウ</t>
    </rPh>
    <rPh sb="6" eb="8">
      <t>ケンセツ</t>
    </rPh>
    <rPh sb="8" eb="11">
      <t>カリカンジョウ</t>
    </rPh>
    <phoneticPr fontId="4"/>
  </si>
  <si>
    <t>有形/ｲﾝﾌﾗ/土地</t>
    <rPh sb="0" eb="2">
      <t>ユウケイ</t>
    </rPh>
    <rPh sb="8" eb="10">
      <t>トチ</t>
    </rPh>
    <phoneticPr fontId="4"/>
  </si>
  <si>
    <t>有形/ｲﾝﾌﾗ/建物</t>
    <rPh sb="8" eb="10">
      <t>タテモノ</t>
    </rPh>
    <phoneticPr fontId="4"/>
  </si>
  <si>
    <t>有形/ｲﾝﾌﾗ/工作物</t>
    <rPh sb="8" eb="11">
      <t>コウサクブツ</t>
    </rPh>
    <phoneticPr fontId="4"/>
  </si>
  <si>
    <t>有形/ｲﾝﾌﾗ/その他</t>
    <rPh sb="10" eb="11">
      <t>タ</t>
    </rPh>
    <phoneticPr fontId="4"/>
  </si>
  <si>
    <t>有形/ｲﾝﾌﾗ/建設仮勘定</t>
    <rPh sb="8" eb="10">
      <t>ケンセツ</t>
    </rPh>
    <rPh sb="10" eb="13">
      <t>カリカンジョウ</t>
    </rPh>
    <phoneticPr fontId="4"/>
  </si>
  <si>
    <t>有形/物品</t>
    <rPh sb="0" eb="1">
      <t>ユウ</t>
    </rPh>
    <rPh sb="1" eb="2">
      <t>カタチ</t>
    </rPh>
    <rPh sb="3" eb="5">
      <t>ブッピン</t>
    </rPh>
    <phoneticPr fontId="4"/>
  </si>
  <si>
    <t>無形/ｿﾌﾄｳｴｱ</t>
    <rPh sb="0" eb="1">
      <t>ム</t>
    </rPh>
    <rPh sb="1" eb="2">
      <t>カタチ</t>
    </rPh>
    <phoneticPr fontId="4"/>
  </si>
  <si>
    <t>無形/その他</t>
    <rPh sb="0" eb="1">
      <t>ム</t>
    </rPh>
    <rPh sb="1" eb="2">
      <t>カタチ</t>
    </rPh>
    <rPh sb="5" eb="6">
      <t>タ</t>
    </rPh>
    <phoneticPr fontId="4"/>
  </si>
  <si>
    <t>有形事業用</t>
    <phoneticPr fontId="4"/>
  </si>
  <si>
    <t>有形インフラ</t>
    <phoneticPr fontId="4"/>
  </si>
  <si>
    <t>その他</t>
    <phoneticPr fontId="4"/>
  </si>
  <si>
    <t>償却／備忘０</t>
    <phoneticPr fontId="4"/>
  </si>
  <si>
    <t>資産の種類</t>
    <rPh sb="0" eb="2">
      <t>シサン</t>
    </rPh>
    <rPh sb="3" eb="5">
      <t>シュルイ</t>
    </rPh>
    <phoneticPr fontId="5"/>
  </si>
  <si>
    <t>所属部局</t>
    <rPh sb="0" eb="2">
      <t>ショゾク</t>
    </rPh>
    <rPh sb="2" eb="3">
      <t>ブ</t>
    </rPh>
    <rPh sb="3" eb="4">
      <t>キョク</t>
    </rPh>
    <phoneticPr fontId="5"/>
  </si>
  <si>
    <t>予算執行科目番号「節」</t>
    <rPh sb="0" eb="2">
      <t>ヨサン</t>
    </rPh>
    <rPh sb="2" eb="4">
      <t>シッコウ</t>
    </rPh>
    <rPh sb="4" eb="6">
      <t>カモク</t>
    </rPh>
    <rPh sb="6" eb="8">
      <t>バンゴウ</t>
    </rPh>
    <rPh sb="9" eb="10">
      <t>セツ</t>
    </rPh>
    <phoneticPr fontId="5"/>
  </si>
  <si>
    <t>保険金額</t>
    <rPh sb="0" eb="2">
      <t>ホケン</t>
    </rPh>
    <rPh sb="2" eb="4">
      <t>キンガク</t>
    </rPh>
    <phoneticPr fontId="5"/>
  </si>
  <si>
    <t>分筆減分</t>
    <rPh sb="2" eb="3">
      <t>ゲン</t>
    </rPh>
    <rPh sb="3" eb="4">
      <t>ブン</t>
    </rPh>
    <phoneticPr fontId="4"/>
  </si>
  <si>
    <t>合筆減分</t>
    <rPh sb="0" eb="2">
      <t>ゴウヒツ</t>
    </rPh>
    <rPh sb="2" eb="3">
      <t>ゲン</t>
    </rPh>
    <rPh sb="3" eb="4">
      <t>ブン</t>
    </rPh>
    <phoneticPr fontId="4"/>
  </si>
  <si>
    <t>税収等</t>
    <rPh sb="0" eb="2">
      <t>ゼイシュウ</t>
    </rPh>
    <rPh sb="2" eb="3">
      <t>トウ</t>
    </rPh>
    <phoneticPr fontId="4"/>
  </si>
  <si>
    <t>社会保険</t>
    <rPh sb="0" eb="2">
      <t>シャカイ</t>
    </rPh>
    <rPh sb="2" eb="4">
      <t>ホケン</t>
    </rPh>
    <phoneticPr fontId="5"/>
  </si>
  <si>
    <t>当年度増加額合計</t>
    <rPh sb="0" eb="3">
      <t>トウネンド</t>
    </rPh>
    <rPh sb="3" eb="5">
      <t>ゾウカ</t>
    </rPh>
    <rPh sb="5" eb="6">
      <t>ガク</t>
    </rPh>
    <rPh sb="6" eb="8">
      <t>ゴウケイ</t>
    </rPh>
    <phoneticPr fontId="5"/>
  </si>
  <si>
    <t>当年度減少額合計</t>
    <rPh sb="0" eb="3">
      <t>トウネンド</t>
    </rPh>
    <rPh sb="3" eb="5">
      <t>ゲンショウ</t>
    </rPh>
    <rPh sb="5" eb="6">
      <t>ガク</t>
    </rPh>
    <rPh sb="6" eb="8">
      <t>ゴウケイ</t>
    </rPh>
    <phoneticPr fontId="5"/>
  </si>
  <si>
    <t>地方債等</t>
    <rPh sb="0" eb="2">
      <t>チホウ</t>
    </rPh>
    <rPh sb="2" eb="3">
      <t>サイ</t>
    </rPh>
    <rPh sb="3" eb="4">
      <t>トウ</t>
    </rPh>
    <phoneticPr fontId="4"/>
  </si>
  <si>
    <t>非表示</t>
    <rPh sb="0" eb="1">
      <t>ヒ</t>
    </rPh>
    <rPh sb="1" eb="3">
      <t>ヒョウジ</t>
    </rPh>
    <phoneticPr fontId="4"/>
  </si>
  <si>
    <t>登録時簿価
（期末簿価＋減価償却費）</t>
    <rPh sb="0" eb="3">
      <t>トウロクジ</t>
    </rPh>
    <rPh sb="3" eb="5">
      <t>ボカ</t>
    </rPh>
    <rPh sb="7" eb="9">
      <t>キマツ</t>
    </rPh>
    <rPh sb="9" eb="11">
      <t>ボカ</t>
    </rPh>
    <rPh sb="12" eb="14">
      <t>ゲンカ</t>
    </rPh>
    <rPh sb="14" eb="16">
      <t>ショウキャク</t>
    </rPh>
    <rPh sb="16" eb="17">
      <t>ヒ</t>
    </rPh>
    <phoneticPr fontId="5"/>
  </si>
  <si>
    <t>完全除却済記号</t>
    <rPh sb="0" eb="2">
      <t>カンゼン</t>
    </rPh>
    <rPh sb="2" eb="4">
      <t>ジョキャク</t>
    </rPh>
    <rPh sb="4" eb="5">
      <t>ズ</t>
    </rPh>
    <rPh sb="5" eb="7">
      <t>キゴウ</t>
    </rPh>
    <phoneticPr fontId="5"/>
  </si>
  <si>
    <t>登録年度</t>
    <rPh sb="0" eb="2">
      <t>トウロク</t>
    </rPh>
    <rPh sb="2" eb="4">
      <t>ネンド</t>
    </rPh>
    <phoneticPr fontId="4"/>
  </si>
  <si>
    <t>件名（施設名）</t>
    <rPh sb="0" eb="2">
      <t>ケンメイ</t>
    </rPh>
    <rPh sb="3" eb="5">
      <t>シセツ</t>
    </rPh>
    <rPh sb="5" eb="6">
      <t>メイ</t>
    </rPh>
    <phoneticPr fontId="2"/>
  </si>
  <si>
    <t>施設内訳＝資産名称</t>
    <rPh sb="0" eb="2">
      <t>シセツ</t>
    </rPh>
    <rPh sb="2" eb="4">
      <t>ウチワケ</t>
    </rPh>
    <rPh sb="5" eb="7">
      <t>シサン</t>
    </rPh>
    <rPh sb="7" eb="9">
      <t>メイショウ</t>
    </rPh>
    <phoneticPr fontId="2"/>
  </si>
  <si>
    <t>用途</t>
    <rPh sb="0" eb="2">
      <t>ヨウト</t>
    </rPh>
    <phoneticPr fontId="2"/>
  </si>
  <si>
    <t>建物構造</t>
    <rPh sb="0" eb="2">
      <t>タテモノ</t>
    </rPh>
    <rPh sb="2" eb="4">
      <t>コウゾウ</t>
    </rPh>
    <phoneticPr fontId="2"/>
  </si>
  <si>
    <t>属性情報</t>
    <rPh sb="0" eb="2">
      <t>ゾクセイ</t>
    </rPh>
    <rPh sb="2" eb="4">
      <t>ジョウホウ</t>
    </rPh>
    <phoneticPr fontId="2"/>
  </si>
  <si>
    <t>耐用年数</t>
    <rPh sb="0" eb="2">
      <t>タイヨウ</t>
    </rPh>
    <rPh sb="2" eb="4">
      <t>ネンスウ</t>
    </rPh>
    <phoneticPr fontId="2"/>
  </si>
  <si>
    <t>供用開始年度</t>
    <rPh sb="0" eb="2">
      <t>キョウヨウ</t>
    </rPh>
    <rPh sb="2" eb="4">
      <t>カイシ</t>
    </rPh>
    <rPh sb="4" eb="6">
      <t>ネンド</t>
    </rPh>
    <phoneticPr fontId="2"/>
  </si>
  <si>
    <t>地目</t>
    <rPh sb="0" eb="2">
      <t>チモク</t>
    </rPh>
    <phoneticPr fontId="2"/>
  </si>
  <si>
    <t>金額</t>
    <rPh sb="0" eb="2">
      <t>キンガク</t>
    </rPh>
    <phoneticPr fontId="2"/>
  </si>
  <si>
    <t>内容修正メモ１（価額情報に影響なし）</t>
    <rPh sb="0" eb="2">
      <t>ナイヨウ</t>
    </rPh>
    <rPh sb="2" eb="4">
      <t>シュウセイ</t>
    </rPh>
    <rPh sb="8" eb="10">
      <t>カガク</t>
    </rPh>
    <rPh sb="10" eb="12">
      <t>ジョウホウ</t>
    </rPh>
    <rPh sb="13" eb="15">
      <t>エイキョウ</t>
    </rPh>
    <phoneticPr fontId="2"/>
  </si>
  <si>
    <t>内容修正メモ２（価額情報に影響あり 注：増減事由:誤記等減少 増加)</t>
    <rPh sb="0" eb="2">
      <t>ナイヨウ</t>
    </rPh>
    <rPh sb="2" eb="4">
      <t>シュウセイ</t>
    </rPh>
    <rPh sb="8" eb="10">
      <t>カガク</t>
    </rPh>
    <rPh sb="10" eb="12">
      <t>ジョウホウ</t>
    </rPh>
    <rPh sb="13" eb="15">
      <t>エイキョウ</t>
    </rPh>
    <rPh sb="18" eb="19">
      <t>チュウ</t>
    </rPh>
    <rPh sb="20" eb="22">
      <t>ゾウゲン</t>
    </rPh>
    <rPh sb="22" eb="24">
      <t>ジユウ</t>
    </rPh>
    <rPh sb="25" eb="27">
      <t>ゴキ</t>
    </rPh>
    <rPh sb="27" eb="28">
      <t>トウ</t>
    </rPh>
    <rPh sb="28" eb="30">
      <t>ゲンショウ</t>
    </rPh>
    <rPh sb="31" eb="33">
      <t>ゾウカ</t>
    </rPh>
    <phoneticPr fontId="2"/>
  </si>
  <si>
    <t>資産の種別</t>
    <rPh sb="0" eb="2">
      <t>シサン</t>
    </rPh>
    <rPh sb="3" eb="5">
      <t>シュベツ</t>
    </rPh>
    <phoneticPr fontId="4"/>
  </si>
  <si>
    <t>耐震診断状況（建物）</t>
    <rPh sb="0" eb="2">
      <t>タイシン</t>
    </rPh>
    <rPh sb="2" eb="4">
      <t>シンダン</t>
    </rPh>
    <rPh sb="4" eb="6">
      <t>ジョウキョウ</t>
    </rPh>
    <rPh sb="7" eb="9">
      <t>タテモノ</t>
    </rPh>
    <phoneticPr fontId="2"/>
  </si>
  <si>
    <t>耐震化状況（建物）</t>
    <rPh sb="0" eb="2">
      <t>タイシン</t>
    </rPh>
    <rPh sb="2" eb="3">
      <t>カ</t>
    </rPh>
    <rPh sb="3" eb="5">
      <t>ジョウキョウ</t>
    </rPh>
    <rPh sb="6" eb="8">
      <t>タテモノ</t>
    </rPh>
    <phoneticPr fontId="2"/>
  </si>
  <si>
    <t>複合化状況</t>
    <rPh sb="0" eb="2">
      <t>フクゴウ</t>
    </rPh>
    <rPh sb="2" eb="3">
      <t>カ</t>
    </rPh>
    <rPh sb="3" eb="5">
      <t>ジョウキョウ</t>
    </rPh>
    <phoneticPr fontId="2"/>
  </si>
  <si>
    <t>運営方式</t>
    <rPh sb="0" eb="2">
      <t>ウンエイ</t>
    </rPh>
    <rPh sb="2" eb="4">
      <t>ホウシキ</t>
    </rPh>
    <phoneticPr fontId="2"/>
  </si>
  <si>
    <t>棚卸資産</t>
    <rPh sb="0" eb="2">
      <t>タナオロ</t>
    </rPh>
    <rPh sb="2" eb="4">
      <t>シサン</t>
    </rPh>
    <phoneticPr fontId="4"/>
  </si>
  <si>
    <t>合計</t>
    <rPh sb="0" eb="1">
      <t>ゴウ</t>
    </rPh>
    <rPh sb="1" eb="2">
      <t>ケイ</t>
    </rPh>
    <phoneticPr fontId="4"/>
  </si>
  <si>
    <t>（記載しない）</t>
    <rPh sb="1" eb="3">
      <t>キサイ</t>
    </rPh>
    <phoneticPr fontId="2"/>
  </si>
  <si>
    <t>税収等</t>
    <rPh sb="0" eb="2">
      <t>ゼイシュウ</t>
    </rPh>
    <rPh sb="2" eb="3">
      <t>ラ</t>
    </rPh>
    <phoneticPr fontId="5"/>
  </si>
  <si>
    <t>移転収入</t>
    <rPh sb="0" eb="2">
      <t>イテン</t>
    </rPh>
    <rPh sb="2" eb="4">
      <t>シュウニュウ</t>
    </rPh>
    <phoneticPr fontId="5"/>
  </si>
  <si>
    <t>借入金</t>
    <rPh sb="0" eb="2">
      <t>カリイレ</t>
    </rPh>
    <rPh sb="2" eb="3">
      <t>キン</t>
    </rPh>
    <phoneticPr fontId="5"/>
  </si>
  <si>
    <t>支出</t>
    <rPh sb="0" eb="2">
      <t>シシュツ</t>
    </rPh>
    <phoneticPr fontId="4"/>
  </si>
  <si>
    <t>所管</t>
    <rPh sb="0" eb="2">
      <t>ショカン</t>
    </rPh>
    <phoneticPr fontId="5"/>
  </si>
  <si>
    <t>財産区分</t>
    <rPh sb="0" eb="1">
      <t>ザイ</t>
    </rPh>
    <rPh sb="1" eb="2">
      <t>サン</t>
    </rPh>
    <rPh sb="2" eb="4">
      <t>クブン</t>
    </rPh>
    <phoneticPr fontId="5"/>
  </si>
  <si>
    <t>属性</t>
    <rPh sb="0" eb="2">
      <t>ゾクセイ</t>
    </rPh>
    <phoneticPr fontId="5"/>
  </si>
  <si>
    <t>年度</t>
    <rPh sb="0" eb="2">
      <t>ネンド</t>
    </rPh>
    <phoneticPr fontId="5"/>
  </si>
  <si>
    <t>登録時</t>
    <rPh sb="0" eb="2">
      <t>トウロク</t>
    </rPh>
    <rPh sb="2" eb="3">
      <t>ジ</t>
    </rPh>
    <phoneticPr fontId="4"/>
  </si>
  <si>
    <t>取得財源内訳</t>
    <rPh sb="0" eb="2">
      <t>シュトク</t>
    </rPh>
    <rPh sb="2" eb="4">
      <t>ザイゲン</t>
    </rPh>
    <rPh sb="4" eb="6">
      <t>ウチワケ</t>
    </rPh>
    <phoneticPr fontId="5"/>
  </si>
  <si>
    <t>資産評価額（取得原価・再調達原価）</t>
    <rPh sb="0" eb="2">
      <t>シサン</t>
    </rPh>
    <rPh sb="2" eb="5">
      <t>ヒョウカガク</t>
    </rPh>
    <rPh sb="6" eb="8">
      <t>シュトク</t>
    </rPh>
    <rPh sb="8" eb="10">
      <t>ゲンカ</t>
    </rPh>
    <rPh sb="11" eb="14">
      <t>サイチョウタツ</t>
    </rPh>
    <rPh sb="14" eb="16">
      <t>ゲンカ</t>
    </rPh>
    <phoneticPr fontId="5"/>
  </si>
  <si>
    <t>行政</t>
  </si>
  <si>
    <t/>
  </si>
  <si>
    <t>単価×数量</t>
  </si>
  <si>
    <t>台</t>
    <rPh sb="0" eb="1">
      <t>ダイ</t>
    </rPh>
    <phoneticPr fontId="4"/>
  </si>
  <si>
    <t>式</t>
    <rPh sb="0" eb="1">
      <t>シキ</t>
    </rPh>
    <phoneticPr fontId="4"/>
  </si>
  <si>
    <t>上段：初回開始時記入欄　：　必要○　不要×　空白でもやむを得ない△</t>
    <rPh sb="0" eb="1">
      <t>ウエ</t>
    </rPh>
    <rPh sb="1" eb="2">
      <t>ダン</t>
    </rPh>
    <rPh sb="3" eb="5">
      <t>ショカイ</t>
    </rPh>
    <rPh sb="5" eb="7">
      <t>カイシ</t>
    </rPh>
    <rPh sb="7" eb="8">
      <t>ジ</t>
    </rPh>
    <rPh sb="8" eb="10">
      <t>キニュウ</t>
    </rPh>
    <rPh sb="10" eb="11">
      <t>ラン</t>
    </rPh>
    <rPh sb="14" eb="16">
      <t>ヒツヨウ</t>
    </rPh>
    <rPh sb="18" eb="20">
      <t>フヨウ</t>
    </rPh>
    <rPh sb="22" eb="24">
      <t>クウハク</t>
    </rPh>
    <rPh sb="29" eb="30">
      <t>エ</t>
    </rPh>
    <phoneticPr fontId="5"/>
  </si>
  <si>
    <t>下段：増減整備時記入欄　：　必要○　不要×　空白でもやむを得ない△</t>
    <rPh sb="0" eb="1">
      <t>シタ</t>
    </rPh>
    <rPh sb="1" eb="2">
      <t>ダン</t>
    </rPh>
    <rPh sb="3" eb="5">
      <t>ゾウゲン</t>
    </rPh>
    <rPh sb="5" eb="7">
      <t>セイビ</t>
    </rPh>
    <rPh sb="7" eb="8">
      <t>ジ</t>
    </rPh>
    <rPh sb="8" eb="10">
      <t>キニュウ</t>
    </rPh>
    <rPh sb="10" eb="11">
      <t>ラン</t>
    </rPh>
    <rPh sb="14" eb="16">
      <t>ヒツヨウ</t>
    </rPh>
    <rPh sb="18" eb="20">
      <t>フヨウ</t>
    </rPh>
    <rPh sb="22" eb="24">
      <t>クウハク</t>
    </rPh>
    <rPh sb="29" eb="30">
      <t>エ</t>
    </rPh>
    <phoneticPr fontId="5"/>
  </si>
  <si>
    <t>PDリストの列</t>
    <rPh sb="6" eb="7">
      <t>レツ</t>
    </rPh>
    <phoneticPr fontId="5"/>
  </si>
  <si>
    <t>　PD=プルダウン</t>
    <phoneticPr fontId="5"/>
  </si>
  <si>
    <t>○</t>
    <phoneticPr fontId="5"/>
  </si>
  <si>
    <t>×</t>
    <phoneticPr fontId="5"/>
  </si>
  <si>
    <t>△</t>
    <phoneticPr fontId="5"/>
  </si>
  <si>
    <t>×</t>
    <phoneticPr fontId="5"/>
  </si>
  <si>
    <t>いずれか１つ</t>
    <phoneticPr fontId="5"/>
  </si>
  <si>
    <t>検算</t>
    <rPh sb="0" eb="2">
      <t>ケンザン</t>
    </rPh>
    <phoneticPr fontId="4"/>
  </si>
  <si>
    <t>資産の種別
（有形事業用「１」・有形インフラ「２」．その他「３」）</t>
    <rPh sb="0" eb="2">
      <t>シサン</t>
    </rPh>
    <rPh sb="3" eb="5">
      <t>シュベツ</t>
    </rPh>
    <rPh sb="7" eb="9">
      <t>ユウケイ</t>
    </rPh>
    <rPh sb="9" eb="12">
      <t>ジギョウヨウ</t>
    </rPh>
    <rPh sb="16" eb="18">
      <t>ユウケイ</t>
    </rPh>
    <rPh sb="28" eb="29">
      <t>タ</t>
    </rPh>
    <phoneticPr fontId="5"/>
  </si>
  <si>
    <r>
      <t>数量（（面積</t>
    </r>
    <r>
      <rPr>
        <sz val="11"/>
        <rFont val="ＭＳ Ｐゴシック"/>
        <family val="3"/>
        <charset val="128"/>
      </rPr>
      <t>等</t>
    </r>
    <r>
      <rPr>
        <sz val="11"/>
        <rFont val="ＭＳ Ｐゴシック"/>
        <family val="3"/>
        <charset val="128"/>
        <scheme val="minor"/>
      </rPr>
      <t>）</t>
    </r>
    <rPh sb="0" eb="2">
      <t>スウリョウ</t>
    </rPh>
    <rPh sb="4" eb="6">
      <t>メンセキ</t>
    </rPh>
    <rPh sb="6" eb="7">
      <t>トウ</t>
    </rPh>
    <phoneticPr fontId="5"/>
  </si>
  <si>
    <t>＊</t>
    <phoneticPr fontId="4"/>
  </si>
  <si>
    <t>地区</t>
    <rPh sb="0" eb="2">
      <t>チク</t>
    </rPh>
    <phoneticPr fontId="5"/>
  </si>
  <si>
    <t>　開始時年度</t>
    <rPh sb="1" eb="3">
      <t>カイシ</t>
    </rPh>
    <rPh sb="3" eb="4">
      <t>ジ</t>
    </rPh>
    <rPh sb="4" eb="6">
      <t>ネンド</t>
    </rPh>
    <phoneticPr fontId="4"/>
  </si>
  <si>
    <t>その他１（　　　　　　）</t>
    <rPh sb="2" eb="3">
      <t>タ</t>
    </rPh>
    <phoneticPr fontId="2"/>
  </si>
  <si>
    <t>その他２（　　　　　　）</t>
    <rPh sb="2" eb="3">
      <t>タ</t>
    </rPh>
    <phoneticPr fontId="2"/>
  </si>
  <si>
    <t>その他３（　　　　　　）</t>
    <rPh sb="2" eb="3">
      <t>タ</t>
    </rPh>
    <phoneticPr fontId="2"/>
  </si>
  <si>
    <t>その他４（　　　　　　）</t>
    <rPh sb="2" eb="3">
      <t>タ</t>
    </rPh>
    <phoneticPr fontId="2"/>
  </si>
  <si>
    <t>その他５（　　　　　　）</t>
    <rPh sb="2" eb="3">
      <t>タ</t>
    </rPh>
    <phoneticPr fontId="2"/>
  </si>
  <si>
    <t>公　共　施　設　等　総　合　管　理　計　画</t>
    <phoneticPr fontId="4"/>
  </si>
  <si>
    <t>年間利用件数</t>
    <rPh sb="0" eb="2">
      <t>ネンカン</t>
    </rPh>
    <rPh sb="2" eb="4">
      <t>リヨウ</t>
    </rPh>
    <rPh sb="4" eb="6">
      <t>ケンスウ</t>
    </rPh>
    <phoneticPr fontId="2"/>
  </si>
  <si>
    <t>年間利用者数</t>
    <rPh sb="0" eb="2">
      <t>ネンカン</t>
    </rPh>
    <rPh sb="2" eb="5">
      <t>リヨウシャ</t>
    </rPh>
    <rPh sb="5" eb="6">
      <t>スウ</t>
    </rPh>
    <phoneticPr fontId="2"/>
  </si>
  <si>
    <t>耐震</t>
    <rPh sb="0" eb="2">
      <t>タイシン</t>
    </rPh>
    <phoneticPr fontId="4"/>
  </si>
  <si>
    <t>利用状況</t>
    <rPh sb="0" eb="2">
      <t>リヨウ</t>
    </rPh>
    <rPh sb="2" eb="4">
      <t>ジョウキョウ</t>
    </rPh>
    <phoneticPr fontId="4"/>
  </si>
  <si>
    <t>職員人数</t>
    <rPh sb="0" eb="2">
      <t>ショクイン</t>
    </rPh>
    <rPh sb="2" eb="4">
      <t>ニンズウ</t>
    </rPh>
    <phoneticPr fontId="4"/>
  </si>
  <si>
    <t>災害危険区域</t>
    <rPh sb="0" eb="2">
      <t>サイガイ</t>
    </rPh>
    <rPh sb="2" eb="4">
      <t>キケン</t>
    </rPh>
    <rPh sb="4" eb="6">
      <t>クイキ</t>
    </rPh>
    <phoneticPr fontId="4"/>
  </si>
  <si>
    <t>避難場所・防災拠点等</t>
    <rPh sb="0" eb="2">
      <t>ヒナン</t>
    </rPh>
    <rPh sb="2" eb="4">
      <t>バショ</t>
    </rPh>
    <rPh sb="5" eb="7">
      <t>ボウサイ</t>
    </rPh>
    <rPh sb="7" eb="9">
      <t>キョテン</t>
    </rPh>
    <rPh sb="9" eb="10">
      <t>ラ</t>
    </rPh>
    <phoneticPr fontId="4"/>
  </si>
  <si>
    <t>蔵書数</t>
    <rPh sb="0" eb="2">
      <t>ゾウショ</t>
    </rPh>
    <rPh sb="2" eb="3">
      <t>スウ</t>
    </rPh>
    <phoneticPr fontId="2"/>
  </si>
  <si>
    <t>年間貸出数（図書館）</t>
    <rPh sb="0" eb="2">
      <t>ネンカン</t>
    </rPh>
    <rPh sb="2" eb="4">
      <t>カシダシ</t>
    </rPh>
    <rPh sb="4" eb="5">
      <t>スウ</t>
    </rPh>
    <rPh sb="6" eb="9">
      <t>トショカン</t>
    </rPh>
    <phoneticPr fontId="2"/>
  </si>
  <si>
    <t>使用料・手数料</t>
    <rPh sb="0" eb="3">
      <t>シヨウリョウ</t>
    </rPh>
    <rPh sb="4" eb="7">
      <t>テスウリョウ</t>
    </rPh>
    <phoneticPr fontId="2"/>
  </si>
  <si>
    <t>国県支出金</t>
    <rPh sb="0" eb="1">
      <t>クニ</t>
    </rPh>
    <rPh sb="1" eb="2">
      <t>ケン</t>
    </rPh>
    <rPh sb="2" eb="5">
      <t>シシュツキン</t>
    </rPh>
    <phoneticPr fontId="2"/>
  </si>
  <si>
    <t>他会計繰入金</t>
    <rPh sb="0" eb="1">
      <t>ホカ</t>
    </rPh>
    <rPh sb="1" eb="3">
      <t>カイケイ</t>
    </rPh>
    <rPh sb="3" eb="5">
      <t>クリイレ</t>
    </rPh>
    <rPh sb="5" eb="6">
      <t>キン</t>
    </rPh>
    <phoneticPr fontId="2"/>
  </si>
  <si>
    <t>市債</t>
    <rPh sb="0" eb="2">
      <t>シサイ</t>
    </rPh>
    <phoneticPr fontId="4"/>
  </si>
  <si>
    <t>その他</t>
    <rPh sb="2" eb="3">
      <t>タ</t>
    </rPh>
    <phoneticPr fontId="4"/>
  </si>
  <si>
    <t>人件費（ヒト）</t>
    <rPh sb="0" eb="3">
      <t>ジンケンヒ</t>
    </rPh>
    <phoneticPr fontId="4"/>
  </si>
  <si>
    <t>光熱費・電話代（モノ）</t>
    <rPh sb="0" eb="3">
      <t>コウネツヒ</t>
    </rPh>
    <rPh sb="4" eb="6">
      <t>デンワ</t>
    </rPh>
    <rPh sb="6" eb="7">
      <t>カ</t>
    </rPh>
    <phoneticPr fontId="4"/>
  </si>
  <si>
    <t>土地建物等貸借料モノ）</t>
    <rPh sb="0" eb="2">
      <t>トチ</t>
    </rPh>
    <rPh sb="2" eb="4">
      <t>タテモノ</t>
    </rPh>
    <rPh sb="4" eb="5">
      <t>ラ</t>
    </rPh>
    <rPh sb="5" eb="7">
      <t>タイシャク</t>
    </rPh>
    <rPh sb="7" eb="8">
      <t>リョウ</t>
    </rPh>
    <phoneticPr fontId="4"/>
  </si>
  <si>
    <t>委託料（モノ）</t>
    <rPh sb="0" eb="2">
      <t>イタク</t>
    </rPh>
    <rPh sb="2" eb="3">
      <t>リョウ</t>
    </rPh>
    <phoneticPr fontId="4"/>
  </si>
  <si>
    <t>その他物件費（モノ）</t>
    <rPh sb="2" eb="3">
      <t>タ</t>
    </rPh>
    <rPh sb="3" eb="6">
      <t>ブッケンヒ</t>
    </rPh>
    <phoneticPr fontId="4"/>
  </si>
  <si>
    <t>維持修繕費</t>
    <rPh sb="0" eb="2">
      <t>イジ</t>
    </rPh>
    <rPh sb="2" eb="4">
      <t>シュウゼン</t>
    </rPh>
    <rPh sb="4" eb="5">
      <t>ヒ</t>
    </rPh>
    <phoneticPr fontId="4"/>
  </si>
  <si>
    <t>支払利息（その他）</t>
    <rPh sb="0" eb="2">
      <t>シハラ</t>
    </rPh>
    <rPh sb="2" eb="4">
      <t>リソク</t>
    </rPh>
    <rPh sb="7" eb="8">
      <t>タ</t>
    </rPh>
    <phoneticPr fontId="4"/>
  </si>
  <si>
    <t>運営</t>
    <rPh sb="0" eb="2">
      <t>ウンエイ</t>
    </rPh>
    <phoneticPr fontId="2"/>
  </si>
  <si>
    <t>防災</t>
    <rPh sb="0" eb="2">
      <t>ボウサイ</t>
    </rPh>
    <phoneticPr fontId="4"/>
  </si>
  <si>
    <t>図書館</t>
    <rPh sb="0" eb="3">
      <t>トショカン</t>
    </rPh>
    <phoneticPr fontId="4"/>
  </si>
  <si>
    <t>歳入関係費</t>
    <rPh sb="0" eb="2">
      <t>サイニュウ</t>
    </rPh>
    <rPh sb="2" eb="5">
      <t>カンケイヒ</t>
    </rPh>
    <phoneticPr fontId="4"/>
  </si>
  <si>
    <t>歳出関係費</t>
    <rPh sb="0" eb="2">
      <t>サイシュツ</t>
    </rPh>
    <rPh sb="2" eb="5">
      <t>カンケイヒ</t>
    </rPh>
    <phoneticPr fontId="4"/>
  </si>
  <si>
    <t>必ず記載（集計に使用）</t>
    <rPh sb="0" eb="1">
      <t>カナラ</t>
    </rPh>
    <rPh sb="2" eb="4">
      <t>キサイ</t>
    </rPh>
    <rPh sb="5" eb="7">
      <t>シュウケイ</t>
    </rPh>
    <rPh sb="8" eb="10">
      <t>シヨウ</t>
    </rPh>
    <phoneticPr fontId="5"/>
  </si>
  <si>
    <t>減価償却費（モノ）　　　＝列CM</t>
    <rPh sb="0" eb="2">
      <t>ゲンカ</t>
    </rPh>
    <rPh sb="2" eb="4">
      <t>ショウキャク</t>
    </rPh>
    <rPh sb="4" eb="5">
      <t>ヒ</t>
    </rPh>
    <rPh sb="13" eb="14">
      <t>レツ</t>
    </rPh>
    <phoneticPr fontId="4"/>
  </si>
  <si>
    <t>コード記入の列</t>
    <rPh sb="3" eb="5">
      <t>キニュウ</t>
    </rPh>
    <rPh sb="6" eb="7">
      <t>レツ</t>
    </rPh>
    <phoneticPr fontId="5"/>
  </si>
  <si>
    <t>地方債等</t>
    <rPh sb="0" eb="3">
      <t>チホウサイ</t>
    </rPh>
    <rPh sb="3" eb="4">
      <t>ラ</t>
    </rPh>
    <phoneticPr fontId="5"/>
  </si>
  <si>
    <t>一般会計</t>
    <rPh sb="0" eb="2">
      <t>イッパン</t>
    </rPh>
    <rPh sb="2" eb="4">
      <t>カイケイ</t>
    </rPh>
    <phoneticPr fontId="1"/>
  </si>
  <si>
    <t>固定資産調査表の記載対象</t>
    <rPh sb="0" eb="2">
      <t>コテイ</t>
    </rPh>
    <rPh sb="2" eb="4">
      <t>シサン</t>
    </rPh>
    <rPh sb="4" eb="7">
      <t>チョウサヒョウ</t>
    </rPh>
    <rPh sb="8" eb="10">
      <t>キサイ</t>
    </rPh>
    <rPh sb="10" eb="12">
      <t>タイショウ</t>
    </rPh>
    <phoneticPr fontId="4"/>
  </si>
  <si>
    <t>○</t>
  </si>
  <si>
    <t>×</t>
  </si>
  <si>
    <t>↑</t>
  </si>
  <si>
    <t>全体</t>
    <rPh sb="0" eb="1">
      <t>ゼン</t>
    </rPh>
    <rPh sb="1" eb="2">
      <t>カラダ</t>
    </rPh>
    <phoneticPr fontId="1"/>
  </si>
  <si>
    <t>国県等補助金</t>
    <rPh sb="0" eb="1">
      <t>クニ</t>
    </rPh>
    <rPh sb="1" eb="2">
      <t>ケン</t>
    </rPh>
    <rPh sb="2" eb="3">
      <t>ラ</t>
    </rPh>
    <rPh sb="3" eb="6">
      <t>ホジョキン</t>
    </rPh>
    <phoneticPr fontId="5"/>
  </si>
  <si>
    <t>繰入金</t>
    <rPh sb="0" eb="2">
      <t>クリイレ</t>
    </rPh>
    <rPh sb="2" eb="3">
      <t>キン</t>
    </rPh>
    <phoneticPr fontId="5"/>
  </si>
  <si>
    <t>地方債</t>
    <rPh sb="0" eb="2">
      <t>チホウ</t>
    </rPh>
    <phoneticPr fontId="5"/>
  </si>
  <si>
    <t>使用料・手数料</t>
    <rPh sb="0" eb="3">
      <t>シヨウリョウ</t>
    </rPh>
    <rPh sb="4" eb="7">
      <t>テスウリョウ</t>
    </rPh>
    <phoneticPr fontId="5"/>
  </si>
  <si>
    <t>国県等補助金</t>
    <rPh sb="0" eb="1">
      <t>コク</t>
    </rPh>
    <rPh sb="1" eb="2">
      <t>ケン</t>
    </rPh>
    <rPh sb="2" eb="3">
      <t>ラ</t>
    </rPh>
    <rPh sb="3" eb="6">
      <t>ホジョキン</t>
    </rPh>
    <phoneticPr fontId="5"/>
  </si>
  <si>
    <t>勘定科目</t>
    <rPh sb="0" eb="2">
      <t>カンジョウ</t>
    </rPh>
    <rPh sb="2" eb="4">
      <t>カモク</t>
    </rPh>
    <phoneticPr fontId="4"/>
  </si>
  <si>
    <t>　　　　　　　　　　　　　　　　　　　　　　</t>
    <phoneticPr fontId="4"/>
  </si>
  <si>
    <t>勘定科目（種別/勘定科目）</t>
    <rPh sb="0" eb="2">
      <t>カンジョウ</t>
    </rPh>
    <rPh sb="2" eb="4">
      <t>カモク</t>
    </rPh>
    <rPh sb="5" eb="7">
      <t>シュベツ</t>
    </rPh>
    <rPh sb="8" eb="10">
      <t>カンジョウ</t>
    </rPh>
    <rPh sb="10" eb="12">
      <t>カモク</t>
    </rPh>
    <phoneticPr fontId="5"/>
  </si>
  <si>
    <t>期末状態</t>
    <rPh sb="0" eb="2">
      <t>キマツ</t>
    </rPh>
    <rPh sb="2" eb="4">
      <t>ジョウタイ</t>
    </rPh>
    <phoneticPr fontId="4"/>
  </si>
  <si>
    <t>列1</t>
    <rPh sb="0" eb="1">
      <t>レツ</t>
    </rPh>
    <phoneticPr fontId="4"/>
  </si>
  <si>
    <t>運営時間・日数</t>
    <rPh sb="0" eb="2">
      <t>ウンエイ</t>
    </rPh>
    <rPh sb="2" eb="4">
      <t>ジカン</t>
    </rPh>
    <rPh sb="5" eb="7">
      <t>ニッスウ</t>
    </rPh>
    <phoneticPr fontId="4"/>
  </si>
  <si>
    <t>財産区分（行政・普通）</t>
    <rPh sb="0" eb="2">
      <t>ザイサン</t>
    </rPh>
    <rPh sb="2" eb="4">
      <t>クブン</t>
    </rPh>
    <rPh sb="5" eb="7">
      <t>ギョウセイ</t>
    </rPh>
    <rPh sb="8" eb="10">
      <t>フツウ</t>
    </rPh>
    <phoneticPr fontId="5"/>
  </si>
  <si>
    <t>カルテ番号</t>
    <rPh sb="3" eb="5">
      <t>バンゴウ</t>
    </rPh>
    <phoneticPr fontId="5"/>
  </si>
  <si>
    <t>水道事業会計</t>
  </si>
  <si>
    <t>下水道事業会計</t>
  </si>
  <si>
    <t xml:space="preserve">下水道事業会計（農業集落排水事業） </t>
  </si>
  <si>
    <t>小滝簡易水道事業特別会計</t>
  </si>
  <si>
    <t>国民健康保険特別会計</t>
  </si>
  <si>
    <t>国民健康保険特別会計（直営診療所勘定）</t>
  </si>
  <si>
    <t>介護保険特別会計</t>
  </si>
  <si>
    <t>後期高齢者医療特別会計</t>
  </si>
  <si>
    <t>総務課</t>
  </si>
  <si>
    <t>取得原価</t>
  </si>
  <si>
    <t>財政課</t>
  </si>
  <si>
    <t>南陽市小滝字中里二572-7</t>
    <rPh sb="0" eb="3">
      <t>ナンヨウシ</t>
    </rPh>
    <rPh sb="3" eb="5">
      <t>コタキ</t>
    </rPh>
    <rPh sb="5" eb="6">
      <t>アザ</t>
    </rPh>
    <rPh sb="6" eb="8">
      <t>ナカザト</t>
    </rPh>
    <rPh sb="8" eb="9">
      <t>２</t>
    </rPh>
    <phoneticPr fontId="4"/>
  </si>
  <si>
    <t>総合防災課</t>
  </si>
  <si>
    <t>南陽市小滝字小林329-1</t>
    <rPh sb="3" eb="5">
      <t>コタキ</t>
    </rPh>
    <rPh sb="5" eb="6">
      <t>アザ</t>
    </rPh>
    <rPh sb="6" eb="8">
      <t>コバヤシ</t>
    </rPh>
    <phoneticPr fontId="4"/>
  </si>
  <si>
    <t>南陽市小滝字松葉888</t>
    <rPh sb="3" eb="5">
      <t>コタキ</t>
    </rPh>
    <rPh sb="5" eb="6">
      <t>アザ</t>
    </rPh>
    <rPh sb="6" eb="8">
      <t>マツバ</t>
    </rPh>
    <phoneticPr fontId="4"/>
  </si>
  <si>
    <t>南陽市下荻字花の橋348-12</t>
    <rPh sb="3" eb="4">
      <t>シモ</t>
    </rPh>
    <rPh sb="4" eb="5">
      <t>オギ</t>
    </rPh>
    <rPh sb="5" eb="6">
      <t>アザ</t>
    </rPh>
    <rPh sb="6" eb="7">
      <t>ハナ</t>
    </rPh>
    <rPh sb="8" eb="9">
      <t>ハシ</t>
    </rPh>
    <phoneticPr fontId="4"/>
  </si>
  <si>
    <t>南陽市太郎字前田1390-1外</t>
    <rPh sb="3" eb="5">
      <t>タロウ</t>
    </rPh>
    <rPh sb="5" eb="6">
      <t>アザ</t>
    </rPh>
    <rPh sb="6" eb="8">
      <t>マエダ</t>
    </rPh>
    <rPh sb="14" eb="15">
      <t>ホカ</t>
    </rPh>
    <phoneticPr fontId="4"/>
  </si>
  <si>
    <t>南陽市金山字中里5123-1</t>
    <rPh sb="3" eb="5">
      <t>カネヤマ</t>
    </rPh>
    <rPh sb="5" eb="6">
      <t>アザ</t>
    </rPh>
    <rPh sb="6" eb="8">
      <t>ナカザト</t>
    </rPh>
    <phoneticPr fontId="4"/>
  </si>
  <si>
    <t>南陽市金山字堂田772-2</t>
    <rPh sb="3" eb="5">
      <t>カネヤマ</t>
    </rPh>
    <rPh sb="5" eb="6">
      <t>アザ</t>
    </rPh>
    <rPh sb="6" eb="7">
      <t>ドウ</t>
    </rPh>
    <rPh sb="7" eb="8">
      <t>タ</t>
    </rPh>
    <phoneticPr fontId="4"/>
  </si>
  <si>
    <t>南陽市宮内字宮町3466-1の先</t>
    <rPh sb="3" eb="5">
      <t>ミヤウチ</t>
    </rPh>
    <rPh sb="5" eb="6">
      <t>アザ</t>
    </rPh>
    <rPh sb="6" eb="8">
      <t>ミヤマチ</t>
    </rPh>
    <rPh sb="15" eb="16">
      <t>サキ</t>
    </rPh>
    <phoneticPr fontId="4"/>
  </si>
  <si>
    <t>南陽市宮内字阿弥陀堂2863-2</t>
    <rPh sb="3" eb="5">
      <t>ミヤウチ</t>
    </rPh>
    <rPh sb="5" eb="6">
      <t>アザ</t>
    </rPh>
    <rPh sb="6" eb="9">
      <t>アミダ</t>
    </rPh>
    <rPh sb="9" eb="10">
      <t>ドウ</t>
    </rPh>
    <phoneticPr fontId="4"/>
  </si>
  <si>
    <t>南陽市宮内字中ノ坪二4526-8</t>
    <rPh sb="6" eb="7">
      <t>ナカ</t>
    </rPh>
    <rPh sb="8" eb="9">
      <t>ツボ</t>
    </rPh>
    <rPh sb="9" eb="10">
      <t>２</t>
    </rPh>
    <phoneticPr fontId="4"/>
  </si>
  <si>
    <t>南陽市字飯詰二2374-2</t>
    <rPh sb="3" eb="4">
      <t>アザ</t>
    </rPh>
    <rPh sb="4" eb="5">
      <t>メシ</t>
    </rPh>
    <rPh sb="5" eb="6">
      <t>ツ</t>
    </rPh>
    <rPh sb="6" eb="7">
      <t>２</t>
    </rPh>
    <phoneticPr fontId="4"/>
  </si>
  <si>
    <t>南陽市宮内字清水壱2188-1</t>
    <rPh sb="3" eb="5">
      <t>ミヤウチ</t>
    </rPh>
    <rPh sb="5" eb="6">
      <t>アザ</t>
    </rPh>
    <rPh sb="6" eb="8">
      <t>シミズ</t>
    </rPh>
    <rPh sb="8" eb="9">
      <t>イチ</t>
    </rPh>
    <phoneticPr fontId="4"/>
  </si>
  <si>
    <t>南陽市池黒字関之上488-1</t>
    <rPh sb="3" eb="5">
      <t>イケグロ</t>
    </rPh>
    <rPh sb="5" eb="6">
      <t>アザ</t>
    </rPh>
    <rPh sb="6" eb="7">
      <t>セキ</t>
    </rPh>
    <rPh sb="7" eb="8">
      <t>ノ</t>
    </rPh>
    <rPh sb="8" eb="9">
      <t>ウエ</t>
    </rPh>
    <phoneticPr fontId="4"/>
  </si>
  <si>
    <t>南陽市漆山字北目2044-9</t>
    <rPh sb="3" eb="5">
      <t>ウルシヤマ</t>
    </rPh>
    <rPh sb="5" eb="6">
      <t>アザ</t>
    </rPh>
    <rPh sb="6" eb="7">
      <t>キタ</t>
    </rPh>
    <rPh sb="7" eb="8">
      <t>メ</t>
    </rPh>
    <phoneticPr fontId="4"/>
  </si>
  <si>
    <t>南陽市羽付字道東369-2</t>
    <rPh sb="3" eb="4">
      <t>ハネ</t>
    </rPh>
    <rPh sb="4" eb="5">
      <t>ツキ</t>
    </rPh>
    <rPh sb="5" eb="6">
      <t>アザ</t>
    </rPh>
    <rPh sb="6" eb="7">
      <t>ミチ</t>
    </rPh>
    <rPh sb="7" eb="8">
      <t>ヒガシ</t>
    </rPh>
    <phoneticPr fontId="4"/>
  </si>
  <si>
    <t>南陽市和田字堤端757-3</t>
    <rPh sb="3" eb="5">
      <t>ワダ</t>
    </rPh>
    <rPh sb="5" eb="6">
      <t>アザ</t>
    </rPh>
    <rPh sb="6" eb="7">
      <t>ツツミ</t>
    </rPh>
    <rPh sb="7" eb="8">
      <t>バタ</t>
    </rPh>
    <phoneticPr fontId="4"/>
  </si>
  <si>
    <t>南陽市砂塚字東川前561-1</t>
    <rPh sb="3" eb="5">
      <t>スナツカ</t>
    </rPh>
    <rPh sb="5" eb="6">
      <t>アザ</t>
    </rPh>
    <rPh sb="6" eb="7">
      <t>ヒガシ</t>
    </rPh>
    <rPh sb="7" eb="8">
      <t>カワ</t>
    </rPh>
    <rPh sb="8" eb="9">
      <t>マエ</t>
    </rPh>
    <phoneticPr fontId="4"/>
  </si>
  <si>
    <t>南陽市竹原字蔵庭三2841-1</t>
    <rPh sb="3" eb="5">
      <t>タケハラ</t>
    </rPh>
    <rPh sb="5" eb="6">
      <t>アザ</t>
    </rPh>
    <rPh sb="6" eb="7">
      <t>ゾウ</t>
    </rPh>
    <rPh sb="7" eb="8">
      <t>ニワ</t>
    </rPh>
    <rPh sb="8" eb="9">
      <t>３</t>
    </rPh>
    <phoneticPr fontId="4"/>
  </si>
  <si>
    <t>南陽市梨郷字中巻二1345-1</t>
    <rPh sb="3" eb="5">
      <t>リンゴウ</t>
    </rPh>
    <rPh sb="5" eb="6">
      <t>アザ</t>
    </rPh>
    <rPh sb="6" eb="8">
      <t>ナカマキ</t>
    </rPh>
    <rPh sb="8" eb="9">
      <t>２</t>
    </rPh>
    <phoneticPr fontId="4"/>
  </si>
  <si>
    <t>南陽市高梨字西屋敷839-3</t>
    <rPh sb="3" eb="5">
      <t>タカナシ</t>
    </rPh>
    <rPh sb="5" eb="6">
      <t>アザ</t>
    </rPh>
    <rPh sb="6" eb="7">
      <t>ニシ</t>
    </rPh>
    <rPh sb="7" eb="9">
      <t>ヤシキ</t>
    </rPh>
    <phoneticPr fontId="4"/>
  </si>
  <si>
    <t>南陽市鍋田字壇ノ前414-3</t>
    <rPh sb="3" eb="5">
      <t>ナベタ</t>
    </rPh>
    <rPh sb="5" eb="6">
      <t>アザ</t>
    </rPh>
    <rPh sb="6" eb="7">
      <t>ダン</t>
    </rPh>
    <rPh sb="8" eb="9">
      <t>マエ</t>
    </rPh>
    <phoneticPr fontId="4"/>
  </si>
  <si>
    <t>南陽市郡山字並柳1039-7</t>
    <rPh sb="3" eb="5">
      <t>コオリヤマ</t>
    </rPh>
    <rPh sb="5" eb="6">
      <t>アザ</t>
    </rPh>
    <rPh sb="6" eb="7">
      <t>ナ</t>
    </rPh>
    <rPh sb="7" eb="8">
      <t>ヤナギ</t>
    </rPh>
    <phoneticPr fontId="4"/>
  </si>
  <si>
    <t>南陽市宮崎字小堤881-3外</t>
    <rPh sb="3" eb="5">
      <t>ミヤザキ</t>
    </rPh>
    <rPh sb="5" eb="6">
      <t>アザ</t>
    </rPh>
    <rPh sb="6" eb="8">
      <t>コヅツミ</t>
    </rPh>
    <rPh sb="13" eb="14">
      <t>ホカ</t>
    </rPh>
    <phoneticPr fontId="4"/>
  </si>
  <si>
    <t>南陽市長瀞字渋田85-3</t>
    <rPh sb="3" eb="5">
      <t>ナガトロ</t>
    </rPh>
    <rPh sb="5" eb="6">
      <t>アザ</t>
    </rPh>
    <rPh sb="6" eb="8">
      <t>シブタ</t>
    </rPh>
    <phoneticPr fontId="4"/>
  </si>
  <si>
    <t>南陽市赤湯字森前393-7</t>
    <rPh sb="3" eb="5">
      <t>アカユ</t>
    </rPh>
    <rPh sb="5" eb="6">
      <t>アザ</t>
    </rPh>
    <rPh sb="6" eb="7">
      <t>モリ</t>
    </rPh>
    <rPh sb="7" eb="8">
      <t>マエ</t>
    </rPh>
    <phoneticPr fontId="4"/>
  </si>
  <si>
    <t>南陽市赤湯字湯尻3166-3の内</t>
    <rPh sb="3" eb="5">
      <t>アカユ</t>
    </rPh>
    <rPh sb="5" eb="6">
      <t>アザ</t>
    </rPh>
    <rPh sb="6" eb="7">
      <t>ユ</t>
    </rPh>
    <rPh sb="7" eb="8">
      <t>ジリ</t>
    </rPh>
    <rPh sb="15" eb="16">
      <t>ウチ</t>
    </rPh>
    <phoneticPr fontId="4"/>
  </si>
  <si>
    <t>南陽市椚塚字中谷地三667</t>
    <rPh sb="3" eb="4">
      <t>クヌギ</t>
    </rPh>
    <rPh sb="4" eb="5">
      <t>ツカ</t>
    </rPh>
    <rPh sb="5" eb="6">
      <t>アザ</t>
    </rPh>
    <rPh sb="6" eb="7">
      <t>ナカ</t>
    </rPh>
    <rPh sb="7" eb="9">
      <t>ヤチ</t>
    </rPh>
    <rPh sb="9" eb="10">
      <t>３</t>
    </rPh>
    <phoneticPr fontId="4"/>
  </si>
  <si>
    <t>南陽市長岡字北田591-2、小生堂993-2</t>
    <rPh sb="3" eb="5">
      <t>ナガオカ</t>
    </rPh>
    <rPh sb="5" eb="6">
      <t>アザ</t>
    </rPh>
    <rPh sb="6" eb="8">
      <t>キタダ</t>
    </rPh>
    <rPh sb="14" eb="15">
      <t>コ</t>
    </rPh>
    <rPh sb="15" eb="16">
      <t>ショウ</t>
    </rPh>
    <rPh sb="16" eb="17">
      <t>ドウ</t>
    </rPh>
    <phoneticPr fontId="4"/>
  </si>
  <si>
    <t>南陽市二色根字堤端75-12</t>
    <rPh sb="3" eb="6">
      <t>ニイロネ</t>
    </rPh>
    <rPh sb="6" eb="7">
      <t>アザ</t>
    </rPh>
    <rPh sb="7" eb="8">
      <t>ツツミ</t>
    </rPh>
    <rPh sb="8" eb="9">
      <t>バタ</t>
    </rPh>
    <phoneticPr fontId="4"/>
  </si>
  <si>
    <t>南陽市新田字五十匁3944-65</t>
    <rPh sb="3" eb="5">
      <t>シンデン</t>
    </rPh>
    <rPh sb="5" eb="6">
      <t>アザ</t>
    </rPh>
    <rPh sb="6" eb="8">
      <t>ゴジュウ</t>
    </rPh>
    <rPh sb="8" eb="9">
      <t>モンメ</t>
    </rPh>
    <phoneticPr fontId="4"/>
  </si>
  <si>
    <t>南陽市川樋字大谷地4428</t>
    <rPh sb="3" eb="4">
      <t>カワ</t>
    </rPh>
    <rPh sb="4" eb="5">
      <t>トイ</t>
    </rPh>
    <rPh sb="5" eb="6">
      <t>アザ</t>
    </rPh>
    <rPh sb="6" eb="9">
      <t>オオヤチ</t>
    </rPh>
    <phoneticPr fontId="4"/>
  </si>
  <si>
    <t>南陽市小岩沢字水上1519-5</t>
    <rPh sb="3" eb="6">
      <t>コイワサワ</t>
    </rPh>
    <rPh sb="6" eb="7">
      <t>アザ</t>
    </rPh>
    <rPh sb="7" eb="9">
      <t>ミズカミ</t>
    </rPh>
    <phoneticPr fontId="4"/>
  </si>
  <si>
    <t>南陽市元中山諏訪原442-3</t>
    <rPh sb="3" eb="4">
      <t>モト</t>
    </rPh>
    <rPh sb="4" eb="6">
      <t>ナカヤマ</t>
    </rPh>
    <rPh sb="6" eb="8">
      <t>スワ</t>
    </rPh>
    <rPh sb="8" eb="9">
      <t>ハラ</t>
    </rPh>
    <phoneticPr fontId="4"/>
  </si>
  <si>
    <t>南陽市小滝字中堀一780-1</t>
    <rPh sb="3" eb="5">
      <t>コタキ</t>
    </rPh>
    <rPh sb="5" eb="6">
      <t>アザ</t>
    </rPh>
    <rPh sb="6" eb="8">
      <t>ナカボリ</t>
    </rPh>
    <rPh sb="8" eb="9">
      <t>１</t>
    </rPh>
    <phoneticPr fontId="4"/>
  </si>
  <si>
    <t>南陽市小滝字中酒町499</t>
    <rPh sb="3" eb="5">
      <t>コタキ</t>
    </rPh>
    <rPh sb="5" eb="6">
      <t>アザ</t>
    </rPh>
    <rPh sb="6" eb="7">
      <t>ナカ</t>
    </rPh>
    <rPh sb="7" eb="9">
      <t>サカマチ</t>
    </rPh>
    <phoneticPr fontId="4"/>
  </si>
  <si>
    <t>南陽市金山字黒在家3849-1</t>
    <rPh sb="3" eb="5">
      <t>カネヤマ</t>
    </rPh>
    <rPh sb="5" eb="6">
      <t>アザ</t>
    </rPh>
    <rPh sb="6" eb="7">
      <t>クロ</t>
    </rPh>
    <rPh sb="7" eb="9">
      <t>ザイケ</t>
    </rPh>
    <phoneticPr fontId="4"/>
  </si>
  <si>
    <t>南陽市金山字平館一137-1</t>
    <rPh sb="3" eb="5">
      <t>カネヤマ</t>
    </rPh>
    <rPh sb="5" eb="6">
      <t>アザ</t>
    </rPh>
    <rPh sb="6" eb="7">
      <t>ヒラ</t>
    </rPh>
    <rPh sb="7" eb="8">
      <t>カン</t>
    </rPh>
    <rPh sb="8" eb="9">
      <t>１</t>
    </rPh>
    <phoneticPr fontId="4"/>
  </si>
  <si>
    <t>南陽市字久根崎419-４</t>
    <rPh sb="3" eb="4">
      <t>アザ</t>
    </rPh>
    <rPh sb="4" eb="5">
      <t>ヒサ</t>
    </rPh>
    <rPh sb="5" eb="6">
      <t>ネ</t>
    </rPh>
    <rPh sb="6" eb="7">
      <t>ザキ</t>
    </rPh>
    <phoneticPr fontId="4"/>
  </si>
  <si>
    <t>南陽市宮内字内原一1,343-2</t>
    <rPh sb="3" eb="5">
      <t>ミヤウチ</t>
    </rPh>
    <rPh sb="5" eb="6">
      <t>アザ</t>
    </rPh>
    <rPh sb="6" eb="8">
      <t>ウチバラ</t>
    </rPh>
    <rPh sb="8" eb="9">
      <t>１</t>
    </rPh>
    <phoneticPr fontId="4"/>
  </si>
  <si>
    <t>南陽市池黒字石台1414-9</t>
    <rPh sb="3" eb="5">
      <t>イケグロ</t>
    </rPh>
    <rPh sb="5" eb="6">
      <t>アザ</t>
    </rPh>
    <rPh sb="6" eb="7">
      <t>イシ</t>
    </rPh>
    <rPh sb="7" eb="8">
      <t>ダイ</t>
    </rPh>
    <phoneticPr fontId="4"/>
  </si>
  <si>
    <t>南陽市池黒字峰岸1626-2</t>
    <rPh sb="3" eb="5">
      <t>イケグロ</t>
    </rPh>
    <rPh sb="5" eb="6">
      <t>アザ</t>
    </rPh>
    <rPh sb="6" eb="8">
      <t>ミネギシ</t>
    </rPh>
    <phoneticPr fontId="4"/>
  </si>
  <si>
    <t>南陽市漆山字柳田1568-4</t>
    <rPh sb="3" eb="5">
      <t>ウルシヤマ</t>
    </rPh>
    <rPh sb="5" eb="6">
      <t>アザ</t>
    </rPh>
    <rPh sb="6" eb="8">
      <t>ヤナギダ</t>
    </rPh>
    <phoneticPr fontId="4"/>
  </si>
  <si>
    <t>南陽市砂塚字辻柳2269-3</t>
    <rPh sb="3" eb="4">
      <t>スナ</t>
    </rPh>
    <rPh sb="4" eb="5">
      <t>ツカ</t>
    </rPh>
    <rPh sb="5" eb="6">
      <t>アザ</t>
    </rPh>
    <rPh sb="6" eb="7">
      <t>ツジ</t>
    </rPh>
    <rPh sb="7" eb="8">
      <t>ヤナギ</t>
    </rPh>
    <phoneticPr fontId="4"/>
  </si>
  <si>
    <t>南陽市竹原字宮城一418-1</t>
    <rPh sb="3" eb="5">
      <t>タケハラ</t>
    </rPh>
    <rPh sb="5" eb="6">
      <t>アザ</t>
    </rPh>
    <rPh sb="6" eb="8">
      <t>ミヤギ</t>
    </rPh>
    <rPh sb="8" eb="9">
      <t>１</t>
    </rPh>
    <phoneticPr fontId="4"/>
  </si>
  <si>
    <t>南陽市梨郷字酒町二866-4</t>
    <rPh sb="3" eb="5">
      <t>リンゴウ</t>
    </rPh>
    <rPh sb="5" eb="6">
      <t>アザ</t>
    </rPh>
    <rPh sb="6" eb="8">
      <t>サカマチ</t>
    </rPh>
    <rPh sb="8" eb="9">
      <t>２</t>
    </rPh>
    <phoneticPr fontId="4"/>
  </si>
  <si>
    <t>南陽市沖田字館之内217</t>
    <rPh sb="3" eb="5">
      <t>オキタ</t>
    </rPh>
    <rPh sb="5" eb="6">
      <t>アザ</t>
    </rPh>
    <rPh sb="6" eb="7">
      <t>タテ</t>
    </rPh>
    <rPh sb="7" eb="8">
      <t>ノ</t>
    </rPh>
    <rPh sb="8" eb="9">
      <t>ウチ</t>
    </rPh>
    <phoneticPr fontId="4"/>
  </si>
  <si>
    <t>南陽市島貫字西原東618-8</t>
    <rPh sb="3" eb="5">
      <t>シマヌキ</t>
    </rPh>
    <rPh sb="5" eb="6">
      <t>アザ</t>
    </rPh>
    <rPh sb="6" eb="8">
      <t>ニシハラ</t>
    </rPh>
    <rPh sb="8" eb="9">
      <t>ヒガシ</t>
    </rPh>
    <phoneticPr fontId="4"/>
  </si>
  <si>
    <t>南陽市中ノ目字塔場浦1420-1</t>
    <rPh sb="3" eb="4">
      <t>ナカ</t>
    </rPh>
    <rPh sb="5" eb="6">
      <t>メ</t>
    </rPh>
    <rPh sb="6" eb="7">
      <t>アザ</t>
    </rPh>
    <rPh sb="7" eb="8">
      <t>トウ</t>
    </rPh>
    <rPh sb="8" eb="9">
      <t>バ</t>
    </rPh>
    <rPh sb="9" eb="10">
      <t>ウラ</t>
    </rPh>
    <phoneticPr fontId="4"/>
  </si>
  <si>
    <t>南陽市郡山澤口1215-13</t>
    <rPh sb="3" eb="5">
      <t>コオリヤマ</t>
    </rPh>
    <rPh sb="5" eb="6">
      <t>サワ</t>
    </rPh>
    <rPh sb="6" eb="7">
      <t>クチ</t>
    </rPh>
    <phoneticPr fontId="4"/>
  </si>
  <si>
    <t>南陽市蒲生田字町屋敷889</t>
    <rPh sb="3" eb="6">
      <t>カモウダ</t>
    </rPh>
    <rPh sb="6" eb="7">
      <t>アザ</t>
    </rPh>
    <rPh sb="7" eb="8">
      <t>マチ</t>
    </rPh>
    <rPh sb="8" eb="10">
      <t>ヤシキ</t>
    </rPh>
    <phoneticPr fontId="4"/>
  </si>
  <si>
    <t>南陽市若狭郷屋字沢見820-1</t>
    <rPh sb="3" eb="5">
      <t>ワカサ</t>
    </rPh>
    <rPh sb="5" eb="6">
      <t>ゴウ</t>
    </rPh>
    <rPh sb="6" eb="7">
      <t>ヤ</t>
    </rPh>
    <rPh sb="7" eb="8">
      <t>アザ</t>
    </rPh>
    <rPh sb="8" eb="10">
      <t>サワミ</t>
    </rPh>
    <phoneticPr fontId="4"/>
  </si>
  <si>
    <t>南陽市宮崎字南中原三343-6</t>
    <rPh sb="3" eb="5">
      <t>ミヤザキ</t>
    </rPh>
    <rPh sb="5" eb="6">
      <t>アザ</t>
    </rPh>
    <rPh sb="6" eb="7">
      <t>ミナミ</t>
    </rPh>
    <rPh sb="7" eb="9">
      <t>ナカハラ</t>
    </rPh>
    <rPh sb="9" eb="10">
      <t>３</t>
    </rPh>
    <phoneticPr fontId="4"/>
  </si>
  <si>
    <t>南陽市露橋字前畑383-2</t>
    <rPh sb="3" eb="5">
      <t>ツユハシ</t>
    </rPh>
    <rPh sb="5" eb="6">
      <t>アザ</t>
    </rPh>
    <rPh sb="6" eb="8">
      <t>マエハタ</t>
    </rPh>
    <phoneticPr fontId="4"/>
  </si>
  <si>
    <t>南陽市関根字屋敷695</t>
    <rPh sb="3" eb="5">
      <t>セキネ</t>
    </rPh>
    <rPh sb="5" eb="6">
      <t>アザ</t>
    </rPh>
    <rPh sb="6" eb="8">
      <t>ヤシキ</t>
    </rPh>
    <phoneticPr fontId="4"/>
  </si>
  <si>
    <t>南陽市萩生田字観音田1228-1</t>
    <rPh sb="3" eb="6">
      <t>ハギュウダ</t>
    </rPh>
    <rPh sb="6" eb="7">
      <t>アザ</t>
    </rPh>
    <rPh sb="7" eb="9">
      <t>カンノン</t>
    </rPh>
    <rPh sb="9" eb="10">
      <t>タ</t>
    </rPh>
    <phoneticPr fontId="4"/>
  </si>
  <si>
    <t>南陽市坂井字北屋敷593-2</t>
    <rPh sb="3" eb="5">
      <t>サカイ</t>
    </rPh>
    <rPh sb="5" eb="6">
      <t>アザ</t>
    </rPh>
    <rPh sb="6" eb="7">
      <t>キタ</t>
    </rPh>
    <rPh sb="7" eb="9">
      <t>ヤシキ</t>
    </rPh>
    <phoneticPr fontId="4"/>
  </si>
  <si>
    <t>南陽市赤湯字新田前1983-1</t>
    <rPh sb="3" eb="5">
      <t>アカユ</t>
    </rPh>
    <rPh sb="5" eb="6">
      <t>アザ</t>
    </rPh>
    <rPh sb="6" eb="8">
      <t>シンデン</t>
    </rPh>
    <rPh sb="8" eb="9">
      <t>マエ</t>
    </rPh>
    <phoneticPr fontId="4"/>
  </si>
  <si>
    <t>南陽市字森壱482-1</t>
    <rPh sb="3" eb="4">
      <t>アザ</t>
    </rPh>
    <rPh sb="4" eb="5">
      <t>モリ</t>
    </rPh>
    <rPh sb="5" eb="6">
      <t>イチ</t>
    </rPh>
    <phoneticPr fontId="4"/>
  </si>
  <si>
    <t>南陽市金沢字万平254</t>
    <rPh sb="3" eb="5">
      <t>カナザワ</t>
    </rPh>
    <rPh sb="5" eb="6">
      <t>アザ</t>
    </rPh>
    <rPh sb="6" eb="7">
      <t>マン</t>
    </rPh>
    <rPh sb="7" eb="8">
      <t>タイラ</t>
    </rPh>
    <phoneticPr fontId="4"/>
  </si>
  <si>
    <t>南陽市松沢字松沢前三436-2外</t>
    <rPh sb="3" eb="5">
      <t>マツザワ</t>
    </rPh>
    <rPh sb="5" eb="6">
      <t>アザ</t>
    </rPh>
    <rPh sb="6" eb="8">
      <t>マツザワ</t>
    </rPh>
    <rPh sb="8" eb="9">
      <t>マエ</t>
    </rPh>
    <rPh sb="9" eb="10">
      <t>サン</t>
    </rPh>
    <rPh sb="15" eb="16">
      <t>ホカ</t>
    </rPh>
    <phoneticPr fontId="4"/>
  </si>
  <si>
    <t>南陽市椚塚字塚田152</t>
    <rPh sb="3" eb="4">
      <t>クヌギ</t>
    </rPh>
    <rPh sb="4" eb="5">
      <t>ツカ</t>
    </rPh>
    <rPh sb="5" eb="6">
      <t>アザ</t>
    </rPh>
    <rPh sb="6" eb="8">
      <t>ツカダ</t>
    </rPh>
    <phoneticPr fontId="4"/>
  </si>
  <si>
    <t>南陽市爼柳字東畑831-1</t>
    <rPh sb="3" eb="4">
      <t>マナイタ</t>
    </rPh>
    <rPh sb="4" eb="5">
      <t>ヤナギ</t>
    </rPh>
    <rPh sb="5" eb="6">
      <t>アザ</t>
    </rPh>
    <rPh sb="6" eb="8">
      <t>ヒガシバタ</t>
    </rPh>
    <phoneticPr fontId="4"/>
  </si>
  <si>
    <t>南陽市大橋字沢田2133-先</t>
    <rPh sb="3" eb="5">
      <t>オオハシ</t>
    </rPh>
    <rPh sb="5" eb="6">
      <t>アザ</t>
    </rPh>
    <rPh sb="6" eb="8">
      <t>サワダ</t>
    </rPh>
    <rPh sb="13" eb="14">
      <t>サキ</t>
    </rPh>
    <phoneticPr fontId="4"/>
  </si>
  <si>
    <t>南陽市上野字上野東六1690-3</t>
    <rPh sb="3" eb="5">
      <t>ワノ</t>
    </rPh>
    <rPh sb="5" eb="6">
      <t>アザ</t>
    </rPh>
    <rPh sb="6" eb="8">
      <t>ワノ</t>
    </rPh>
    <rPh sb="8" eb="9">
      <t>ヒガシ</t>
    </rPh>
    <rPh sb="9" eb="10">
      <t>ロク</t>
    </rPh>
    <phoneticPr fontId="4"/>
  </si>
  <si>
    <t>南陽市三間通字西蕨田181-2</t>
    <rPh sb="3" eb="5">
      <t>ミツマ</t>
    </rPh>
    <rPh sb="5" eb="6">
      <t>トオリ</t>
    </rPh>
    <rPh sb="6" eb="7">
      <t>アザ</t>
    </rPh>
    <rPh sb="7" eb="8">
      <t>ニシ</t>
    </rPh>
    <rPh sb="8" eb="9">
      <t>ワラビ</t>
    </rPh>
    <rPh sb="9" eb="10">
      <t>タ</t>
    </rPh>
    <phoneticPr fontId="4"/>
  </si>
  <si>
    <t>南陽市小岩沢字前田147-1</t>
    <rPh sb="3" eb="6">
      <t>コイワサワ</t>
    </rPh>
    <rPh sb="6" eb="7">
      <t>アザ</t>
    </rPh>
    <rPh sb="7" eb="9">
      <t>マエダ</t>
    </rPh>
    <phoneticPr fontId="4"/>
  </si>
  <si>
    <t>南陽市釜渡戸字松ケ沢4470-2</t>
    <rPh sb="3" eb="6">
      <t>カマノハタ</t>
    </rPh>
    <rPh sb="6" eb="7">
      <t>アザ</t>
    </rPh>
    <rPh sb="7" eb="8">
      <t>マツ</t>
    </rPh>
    <rPh sb="9" eb="10">
      <t>サワ</t>
    </rPh>
    <phoneticPr fontId="4"/>
  </si>
  <si>
    <t>南陽市和田字宿ノ東1233-1</t>
    <rPh sb="3" eb="5">
      <t>ワダ</t>
    </rPh>
    <rPh sb="5" eb="6">
      <t>アザ</t>
    </rPh>
    <rPh sb="6" eb="7">
      <t>シュク</t>
    </rPh>
    <rPh sb="8" eb="9">
      <t>ヒガシ</t>
    </rPh>
    <phoneticPr fontId="4"/>
  </si>
  <si>
    <t>南陽市竹原字山ノ内1565</t>
    <rPh sb="3" eb="5">
      <t>タケハラ</t>
    </rPh>
    <rPh sb="5" eb="6">
      <t>アザ</t>
    </rPh>
    <rPh sb="6" eb="7">
      <t>ヤマ</t>
    </rPh>
    <rPh sb="8" eb="9">
      <t>ウチ</t>
    </rPh>
    <phoneticPr fontId="4"/>
  </si>
  <si>
    <t>市民課</t>
  </si>
  <si>
    <t>南陽市三間通字糯田1144</t>
  </si>
  <si>
    <t>4180324</t>
  </si>
  <si>
    <t>福祉課</t>
  </si>
  <si>
    <t>吉野児童館</t>
  </si>
  <si>
    <t>すこやか子育て課</t>
  </si>
  <si>
    <t>こばと保育園</t>
  </si>
  <si>
    <t>農林課</t>
  </si>
  <si>
    <t>商工観光課</t>
  </si>
  <si>
    <t>建設課</t>
  </si>
  <si>
    <t>管理課</t>
  </si>
  <si>
    <t>荻小学校</t>
  </si>
  <si>
    <t>沖郷中学校</t>
  </si>
  <si>
    <t>赤湯小学校</t>
  </si>
  <si>
    <t>宮内中学校</t>
  </si>
  <si>
    <t>赤湯中学校</t>
  </si>
  <si>
    <t>社会教育課</t>
  </si>
  <si>
    <t>向山公園</t>
  </si>
  <si>
    <t>吉野公民館</t>
  </si>
  <si>
    <t>漆山公民館</t>
  </si>
  <si>
    <t>梨郷公民館</t>
  </si>
  <si>
    <t>建物</t>
    <rPh sb="0" eb="2">
      <t>タテモノ</t>
    </rPh>
    <phoneticPr fontId="4"/>
  </si>
  <si>
    <t>市庁舎</t>
  </si>
  <si>
    <t>庁舎（重量鉄骨造）</t>
  </si>
  <si>
    <t>南陽市三間通字西唐越☆436-1外</t>
  </si>
  <si>
    <t>1010202004</t>
  </si>
  <si>
    <t>㎡</t>
  </si>
  <si>
    <t>機械室（鉄筋コンクリート造）</t>
  </si>
  <si>
    <t>自転車置場</t>
    <rPh sb="0" eb="3">
      <t>ジテンシャ</t>
    </rPh>
    <rPh sb="3" eb="5">
      <t>オキバ</t>
    </rPh>
    <phoneticPr fontId="4"/>
  </si>
  <si>
    <t>車庫・駐車場（重量鉄骨造）</t>
  </si>
  <si>
    <t>倉庫・物置・小屋（木造）</t>
  </si>
  <si>
    <t>建物</t>
  </si>
  <si>
    <t>南陽市役所駅</t>
  </si>
  <si>
    <t>その他（軽量鉄骨造）</t>
  </si>
  <si>
    <t>南陽市三間通字西唐越☆437-2</t>
  </si>
  <si>
    <t>みらい戦略課</t>
    <rPh sb="3" eb="5">
      <t>センリャク</t>
    </rPh>
    <rPh sb="5" eb="6">
      <t>カ</t>
    </rPh>
    <phoneticPr fontId="15"/>
  </si>
  <si>
    <t>1021290002</t>
  </si>
  <si>
    <t>3631025</t>
  </si>
  <si>
    <t>梨郷駅</t>
  </si>
  <si>
    <t>その他（木造）</t>
  </si>
  <si>
    <t>南陽市竹原字上千苅田2839-3</t>
  </si>
  <si>
    <t>1021290003</t>
  </si>
  <si>
    <t>4110705</t>
  </si>
  <si>
    <t>南陽市文化会館</t>
    <rPh sb="0" eb="3">
      <t>ナンヨウシ</t>
    </rPh>
    <rPh sb="3" eb="5">
      <t>ブンカ</t>
    </rPh>
    <rPh sb="5" eb="7">
      <t>カイカン</t>
    </rPh>
    <phoneticPr fontId="4"/>
  </si>
  <si>
    <t>文化ホール（木造一部鉄筋コンクリート）</t>
    <rPh sb="0" eb="2">
      <t>ブンカ</t>
    </rPh>
    <phoneticPr fontId="4"/>
  </si>
  <si>
    <t>南陽市三間通字西唐越430番地2</t>
    <rPh sb="0" eb="3">
      <t>ナンヨウシ</t>
    </rPh>
    <rPh sb="13" eb="15">
      <t>バンチ</t>
    </rPh>
    <phoneticPr fontId="4"/>
  </si>
  <si>
    <t>設備棟（鉄骨造）</t>
    <rPh sb="4" eb="6">
      <t>テッコツ</t>
    </rPh>
    <rPh sb="6" eb="7">
      <t>ヅクリ</t>
    </rPh>
    <phoneticPr fontId="4"/>
  </si>
  <si>
    <t>公民館（木造）</t>
  </si>
  <si>
    <t>南陽市荻字上ノ台156</t>
  </si>
  <si>
    <t>普通</t>
  </si>
  <si>
    <t>1020802012</t>
  </si>
  <si>
    <t>3521130</t>
  </si>
  <si>
    <t>クレー射撃場管理事務所</t>
  </si>
  <si>
    <t>簡易事務所（木造）</t>
  </si>
  <si>
    <t>南陽市川樋字大洞山3939-27</t>
  </si>
  <si>
    <t>2039002001</t>
  </si>
  <si>
    <t>3410930</t>
  </si>
  <si>
    <t>保険・見積金額</t>
  </si>
  <si>
    <t>便所（木造）</t>
  </si>
  <si>
    <t>旧区画整理事務所</t>
  </si>
  <si>
    <t>一般事務所（軽量鉄骨造）</t>
  </si>
  <si>
    <t>南陽市若狭郷屋字駅西☆859</t>
  </si>
  <si>
    <t>2039002002</t>
  </si>
  <si>
    <t>3630706</t>
  </si>
  <si>
    <t>粡町医師住宅</t>
  </si>
  <si>
    <t>車庫・駐車場（木造）用途廃止</t>
    <rPh sb="10" eb="12">
      <t>ヨウト</t>
    </rPh>
    <rPh sb="12" eb="14">
      <t>ハイシ</t>
    </rPh>
    <phoneticPr fontId="4"/>
  </si>
  <si>
    <t>南陽市宮内字粡町一3546外</t>
  </si>
  <si>
    <t>2039002003</t>
  </si>
  <si>
    <t>3530203</t>
  </si>
  <si>
    <t>その他（木造）用途廃止</t>
    <rPh sb="7" eb="9">
      <t>ヨウト</t>
    </rPh>
    <rPh sb="9" eb="11">
      <t>ハイシ</t>
    </rPh>
    <phoneticPr fontId="4"/>
  </si>
  <si>
    <t>3621031</t>
  </si>
  <si>
    <t>3631031</t>
  </si>
  <si>
    <t>グリーンハウス薮田</t>
  </si>
  <si>
    <t>その他：賃貸住宅（木造）</t>
    <rPh sb="4" eb="6">
      <t>チンタイ</t>
    </rPh>
    <rPh sb="6" eb="8">
      <t>ジュウタク</t>
    </rPh>
    <phoneticPr fontId="4"/>
  </si>
  <si>
    <t>南陽市郡山字拾弐ノ前◎1198-2外</t>
  </si>
  <si>
    <t>2039002004</t>
  </si>
  <si>
    <t>4031030</t>
  </si>
  <si>
    <t>4031220</t>
  </si>
  <si>
    <t>4040530</t>
  </si>
  <si>
    <t>4050830</t>
  </si>
  <si>
    <t>消防団ポンプ庫兼防災資機材地域備蓄センター（１－１－１）</t>
    <rPh sb="0" eb="3">
      <t>ショウボウダン</t>
    </rPh>
    <rPh sb="6" eb="7">
      <t>コ</t>
    </rPh>
    <rPh sb="7" eb="8">
      <t>ケン</t>
    </rPh>
    <rPh sb="8" eb="10">
      <t>ボウサイ</t>
    </rPh>
    <rPh sb="10" eb="13">
      <t>シキザイ</t>
    </rPh>
    <rPh sb="13" eb="15">
      <t>チイキ</t>
    </rPh>
    <rPh sb="15" eb="17">
      <t>ビチク</t>
    </rPh>
    <phoneticPr fontId="4"/>
  </si>
  <si>
    <t>消防団施設</t>
    <rPh sb="0" eb="3">
      <t>ショウボウダン</t>
    </rPh>
    <rPh sb="3" eb="5">
      <t>シセツ</t>
    </rPh>
    <phoneticPr fontId="4"/>
  </si>
  <si>
    <t>1010404016</t>
  </si>
  <si>
    <t>消防団ポンプ庫（１－１－２）</t>
  </si>
  <si>
    <t>消防団施設</t>
  </si>
  <si>
    <t>消防団ポンプ庫兼コミュニティー消防センター（１－２－１）</t>
    <rPh sb="7" eb="8">
      <t>ケン</t>
    </rPh>
    <rPh sb="15" eb="17">
      <t>ショウボウ</t>
    </rPh>
    <phoneticPr fontId="4"/>
  </si>
  <si>
    <t>消防団ポンプ庫（１－２－２）</t>
  </si>
  <si>
    <t>消防団ポンプ庫（１－２－３）</t>
  </si>
  <si>
    <t>消防団ポンプ庫（１－３－１）</t>
  </si>
  <si>
    <t>消防団ポンプ庫（１－３－２）</t>
  </si>
  <si>
    <t>消防団ポンプ庫兼コミュニティー消防センター（２－１－１）</t>
    <rPh sb="7" eb="8">
      <t>ケン</t>
    </rPh>
    <rPh sb="15" eb="17">
      <t>ショウボウ</t>
    </rPh>
    <phoneticPr fontId="4"/>
  </si>
  <si>
    <t>消防団ポンプ庫（２－１－２）</t>
  </si>
  <si>
    <t>消防団ポンプ庫（２－１－３）</t>
  </si>
  <si>
    <t>消防団ポンプ庫（２－１－４）</t>
  </si>
  <si>
    <t>消防団ポンプ庫兼コミュニティー消防センター（３－１－１）</t>
    <rPh sb="7" eb="8">
      <t>ケン</t>
    </rPh>
    <rPh sb="15" eb="17">
      <t>ショウボウ</t>
    </rPh>
    <phoneticPr fontId="4"/>
  </si>
  <si>
    <t>消防団ポンプ庫（３－１－３）</t>
  </si>
  <si>
    <t>消防団ポンプ庫（３－２－１）</t>
  </si>
  <si>
    <t>消防団ポンプ庫（３－２－２）</t>
  </si>
  <si>
    <t>不明</t>
    <rPh sb="0" eb="2">
      <t>フメイ</t>
    </rPh>
    <phoneticPr fontId="4"/>
  </si>
  <si>
    <t>消防団ポンプ庫（３－２－３）</t>
  </si>
  <si>
    <t>消防団ポンプ庫（３－２－４）</t>
  </si>
  <si>
    <t>消防団ポンプ庫（３－２－５）</t>
  </si>
  <si>
    <t>消防団ポンプ庫（４－１－１）</t>
  </si>
  <si>
    <t>消防団ポンプ庫（４－１－２）</t>
  </si>
  <si>
    <t>資材庫（元４－１－２）</t>
    <rPh sb="0" eb="2">
      <t>シザイ</t>
    </rPh>
    <rPh sb="4" eb="5">
      <t>モト</t>
    </rPh>
    <phoneticPr fontId="4"/>
  </si>
  <si>
    <t>南陽市池黒字地蔵廻1739-2</t>
    <rPh sb="3" eb="5">
      <t>イケグロ</t>
    </rPh>
    <rPh sb="5" eb="6">
      <t>アザ</t>
    </rPh>
    <rPh sb="6" eb="8">
      <t>ジゾウ</t>
    </rPh>
    <rPh sb="8" eb="9">
      <t>マワ</t>
    </rPh>
    <phoneticPr fontId="4"/>
  </si>
  <si>
    <t>消防団ポンプ庫（４－１－３）</t>
  </si>
  <si>
    <t>消防団ポンプ庫兼コミュニティー消防センター（４－２－１）</t>
    <rPh sb="7" eb="8">
      <t>ケン</t>
    </rPh>
    <rPh sb="15" eb="17">
      <t>ショウボウ</t>
    </rPh>
    <phoneticPr fontId="4"/>
  </si>
  <si>
    <t>消防団ポンプ庫（４－２－２）</t>
  </si>
  <si>
    <t>消防団ポンプ庫（４－２－３）</t>
  </si>
  <si>
    <t>資材庫（元４－２－１）</t>
    <rPh sb="0" eb="2">
      <t>シザイ</t>
    </rPh>
    <rPh sb="4" eb="5">
      <t>モト</t>
    </rPh>
    <phoneticPr fontId="4"/>
  </si>
  <si>
    <t>南陽市漆山字中道2045-24外</t>
    <rPh sb="3" eb="6">
      <t>ウルシヤマアザ</t>
    </rPh>
    <rPh sb="6" eb="7">
      <t>ナカ</t>
    </rPh>
    <rPh sb="7" eb="8">
      <t>ミチ</t>
    </rPh>
    <rPh sb="15" eb="16">
      <t>ホカ</t>
    </rPh>
    <phoneticPr fontId="4"/>
  </si>
  <si>
    <t>消防団ポンプ庫（５－１－１）</t>
  </si>
  <si>
    <t>消防団ポンプ庫（５分団管理）</t>
    <rPh sb="9" eb="11">
      <t>ブンダン</t>
    </rPh>
    <rPh sb="11" eb="13">
      <t>カンリ</t>
    </rPh>
    <phoneticPr fontId="4"/>
  </si>
  <si>
    <t>消防団ポンプ庫（５－１－２）</t>
  </si>
  <si>
    <t>消防団ポンプ庫（５－１－３）</t>
  </si>
  <si>
    <t>消防団ポンプ庫兼コミュニティー消防センター（５－２－１）</t>
    <rPh sb="7" eb="8">
      <t>ケン</t>
    </rPh>
    <rPh sb="15" eb="17">
      <t>ショウボウ</t>
    </rPh>
    <phoneticPr fontId="4"/>
  </si>
  <si>
    <t>消防団ポンプ庫（５－２－２）</t>
  </si>
  <si>
    <t>消防団ポンプ庫（５－２－３）</t>
  </si>
  <si>
    <t>消防団ポンプ庫兼防災資機材地域備蓄施設（５－２－４）</t>
    <rPh sb="7" eb="8">
      <t>ケン</t>
    </rPh>
    <rPh sb="8" eb="10">
      <t>ボウサイ</t>
    </rPh>
    <rPh sb="10" eb="13">
      <t>シキザイ</t>
    </rPh>
    <rPh sb="13" eb="15">
      <t>チイキ</t>
    </rPh>
    <rPh sb="15" eb="17">
      <t>ビチク</t>
    </rPh>
    <rPh sb="17" eb="19">
      <t>シセツ</t>
    </rPh>
    <phoneticPr fontId="4"/>
  </si>
  <si>
    <t>消防団ポンプ庫兼コミュニティー消防センター（６－１－１）</t>
    <rPh sb="7" eb="8">
      <t>ケン</t>
    </rPh>
    <rPh sb="15" eb="17">
      <t>ショウボウ</t>
    </rPh>
    <phoneticPr fontId="4"/>
  </si>
  <si>
    <t>消防団ポンプ庫（６－１－２）</t>
  </si>
  <si>
    <t>消防団ポンプ庫（６－１－３）</t>
  </si>
  <si>
    <t>消防団ポンプ庫（６－１－４）</t>
  </si>
  <si>
    <t>消防団ポンプ庫（６－１－５）</t>
  </si>
  <si>
    <t>消防団ポンプ庫（６－２－１）</t>
  </si>
  <si>
    <t>消防団ポンプ庫（６－２－２）</t>
  </si>
  <si>
    <t>消防団ポンプ庫（６－２－３）</t>
  </si>
  <si>
    <t>消防団ポンプ庫（６－２－４）</t>
  </si>
  <si>
    <t>消防団ポンプ庫（６－３－１）</t>
  </si>
  <si>
    <t>消防団ポンプ庫（６－３－２）</t>
  </si>
  <si>
    <t>消防団ポンプ庫（６－３－３）</t>
  </si>
  <si>
    <t>消防団ポンプ庫（６－３－４）</t>
  </si>
  <si>
    <t>消防団ポンプ庫（６－４－１）</t>
  </si>
  <si>
    <t>消防団ポンプ庫（６－４－２）</t>
  </si>
  <si>
    <t>消防団ポンプ庫（６－４－３）</t>
  </si>
  <si>
    <t>消防団ポンプ庫（７－１－１）</t>
  </si>
  <si>
    <t>消防団ポンプ庫（７－１－２）</t>
  </si>
  <si>
    <t>消防団ポンプ庫（７－１－３）</t>
  </si>
  <si>
    <t>消防団ポンプ庫（７－１－４）</t>
  </si>
  <si>
    <t>消防団ポンプ庫（７－２－１）</t>
  </si>
  <si>
    <t>消防団ポンプ庫（７－２－２）</t>
  </si>
  <si>
    <t>消防団ポンプ庫（７－３－１）</t>
  </si>
  <si>
    <t>消防団ポンプ庫（７－３－２）</t>
  </si>
  <si>
    <t>消防団ポンプ庫（７－４－１）</t>
  </si>
  <si>
    <t>消防団ポンプ庫（７－４－２）</t>
  </si>
  <si>
    <t>消防団ポンプ庫（７－４－３）</t>
  </si>
  <si>
    <t>消防団ポンプ庫（７－５－１）</t>
  </si>
  <si>
    <t>消防団ポンプ庫（７－５－２）</t>
  </si>
  <si>
    <t>消防団ポンプ庫兼防災資機材地域備蓄施設（７－５－３）</t>
    <rPh sb="7" eb="8">
      <t>ケン</t>
    </rPh>
    <rPh sb="8" eb="10">
      <t>ボウサイ</t>
    </rPh>
    <rPh sb="10" eb="13">
      <t>シキザイ</t>
    </rPh>
    <rPh sb="13" eb="15">
      <t>チイキ</t>
    </rPh>
    <rPh sb="15" eb="17">
      <t>ビチク</t>
    </rPh>
    <rPh sb="17" eb="19">
      <t>シセツ</t>
    </rPh>
    <phoneticPr fontId="4"/>
  </si>
  <si>
    <t>消防団ポンプ庫（８－１－１）</t>
  </si>
  <si>
    <t>消防団ポンプ庫（８－１－２）</t>
  </si>
  <si>
    <t>消防団ポンプ庫（８－１－３）</t>
  </si>
  <si>
    <t>南陽市川樋字神社前1978</t>
    <rPh sb="3" eb="4">
      <t>カワ</t>
    </rPh>
    <rPh sb="4" eb="5">
      <t>トイ</t>
    </rPh>
    <rPh sb="5" eb="6">
      <t>アザ</t>
    </rPh>
    <rPh sb="6" eb="8">
      <t>ジンジャ</t>
    </rPh>
    <rPh sb="8" eb="9">
      <t>マエ</t>
    </rPh>
    <phoneticPr fontId="4"/>
  </si>
  <si>
    <t>　不明</t>
    <rPh sb="1" eb="3">
      <t>フメイ</t>
    </rPh>
    <phoneticPr fontId="4"/>
  </si>
  <si>
    <t>消防団ポンプ庫兼コミュニティー消防センター（８－２－１）</t>
    <rPh sb="7" eb="8">
      <t>ケン</t>
    </rPh>
    <rPh sb="15" eb="17">
      <t>ショウボウ</t>
    </rPh>
    <phoneticPr fontId="4"/>
  </si>
  <si>
    <t>消防団ポンプ庫（８－２－２）</t>
  </si>
  <si>
    <t>消防団ポンプ庫（８－２－３）</t>
  </si>
  <si>
    <t>消防団ポンプ庫（８－２－４）</t>
  </si>
  <si>
    <t>防災センター</t>
  </si>
  <si>
    <t>その他の消防施設</t>
  </si>
  <si>
    <t>南陽市若狭郷屋字駅西◎917-1外</t>
  </si>
  <si>
    <t>1010490011</t>
  </si>
  <si>
    <t>4210821</t>
  </si>
  <si>
    <t>水防活動拠点施設</t>
  </si>
  <si>
    <t>南陽市宮内字飯詰三2408-69</t>
  </si>
  <si>
    <t>1010490012</t>
  </si>
  <si>
    <t>4061228</t>
  </si>
  <si>
    <t>梨郷地区防災備蓄倉庫</t>
  </si>
  <si>
    <t>防災施設</t>
  </si>
  <si>
    <t>南陽市竹原字庭ノ三2841-1</t>
  </si>
  <si>
    <t>1021230001</t>
  </si>
  <si>
    <t>4260826</t>
  </si>
  <si>
    <t>漆山地区防災備蓄倉庫</t>
  </si>
  <si>
    <t>南陽市漆山字東屋敷五1936-1</t>
  </si>
  <si>
    <t>1021230002</t>
  </si>
  <si>
    <t>4260910</t>
  </si>
  <si>
    <t>鳥居の場公衆手洗所</t>
    <rPh sb="6" eb="8">
      <t>テアライ</t>
    </rPh>
    <rPh sb="8" eb="9">
      <t>ジョ</t>
    </rPh>
    <phoneticPr fontId="4"/>
  </si>
  <si>
    <t>便所（鉄筋コンクリート造）</t>
  </si>
  <si>
    <t>南陽市宮内字新町一2639-2</t>
  </si>
  <si>
    <t>1021204004</t>
  </si>
  <si>
    <t>4120719</t>
  </si>
  <si>
    <t>表町公衆便所</t>
  </si>
  <si>
    <t>単価×面積で算定、便所（ブロック造）</t>
    <rPh sb="0" eb="2">
      <t>タンカ</t>
    </rPh>
    <rPh sb="3" eb="5">
      <t>メンセキ</t>
    </rPh>
    <rPh sb="6" eb="8">
      <t>サンテイ</t>
    </rPh>
    <phoneticPr fontId="4"/>
  </si>
  <si>
    <t>南陽市赤湯字馬町北948</t>
  </si>
  <si>
    <t>1021204005</t>
  </si>
  <si>
    <t>3470401</t>
  </si>
  <si>
    <t>宮内駅公衆便所</t>
  </si>
  <si>
    <t>南陽市宮内字冨貴田四2859-2</t>
  </si>
  <si>
    <t>1021204006</t>
  </si>
  <si>
    <t>4020330</t>
  </si>
  <si>
    <t>斎場しらぎく</t>
  </si>
  <si>
    <t>斎場１（鉄筋コンクリート造）</t>
  </si>
  <si>
    <t>1021204007</t>
  </si>
  <si>
    <t>倉庫・物置・小屋（鉄筋コンクリート造）</t>
  </si>
  <si>
    <t>ふれあいの丘</t>
  </si>
  <si>
    <t>南陽市宮内字鐘小屋三3334-2</t>
  </si>
  <si>
    <t>1020604013</t>
  </si>
  <si>
    <t>4121220</t>
  </si>
  <si>
    <t>老人いこいの家</t>
  </si>
  <si>
    <t>福祉集会所（重量鉄骨造）</t>
  </si>
  <si>
    <t>南陽市赤湯字森前391-5</t>
  </si>
  <si>
    <t>1021008004</t>
  </si>
  <si>
    <t>3560305</t>
  </si>
  <si>
    <t>機械室（木造）</t>
  </si>
  <si>
    <t>3560806</t>
  </si>
  <si>
    <t>健康長寿センター</t>
  </si>
  <si>
    <t>福祉集会所（鉄筋コンクリート造）</t>
  </si>
  <si>
    <t>南陽市赤湯字森前215-1外6筆</t>
  </si>
  <si>
    <t>1021008005</t>
  </si>
  <si>
    <t>4060225</t>
  </si>
  <si>
    <t>吉野ふれあいプラザ</t>
  </si>
  <si>
    <t>福祉集会所（木造）</t>
  </si>
  <si>
    <t>南陽市荻字小林329-1</t>
  </si>
  <si>
    <t>1021008006</t>
  </si>
  <si>
    <t>4130911</t>
  </si>
  <si>
    <t>赤湯児童遊園地</t>
  </si>
  <si>
    <t>南陽市赤湯字川尻2987</t>
  </si>
  <si>
    <t>1020602011</t>
  </si>
  <si>
    <t>3460930</t>
  </si>
  <si>
    <t>花見町児童公園</t>
  </si>
  <si>
    <t>南陽市二色根字下川原44-11</t>
  </si>
  <si>
    <t>1020602012</t>
  </si>
  <si>
    <t>3620401</t>
  </si>
  <si>
    <t>桜木児童公園</t>
  </si>
  <si>
    <t>便所（その他）</t>
  </si>
  <si>
    <t>南陽市三間通字稲荷1232-6</t>
  </si>
  <si>
    <t>1020602013</t>
  </si>
  <si>
    <t>3531210</t>
  </si>
  <si>
    <t>宮内児童公園</t>
  </si>
  <si>
    <t>南陽市宮内字大壇五3106-1</t>
  </si>
  <si>
    <t>1020602014</t>
  </si>
  <si>
    <t>3621001</t>
  </si>
  <si>
    <t>大清水児童公園</t>
  </si>
  <si>
    <t>便所（ブロック造）</t>
  </si>
  <si>
    <t>南陽市宮内字大清水☆4694-1外1筆</t>
  </si>
  <si>
    <t>1020602015</t>
  </si>
  <si>
    <t>3591211</t>
  </si>
  <si>
    <t>漆山児童公園</t>
  </si>
  <si>
    <t>南陽市漆山字中道2051-2外1筆</t>
  </si>
  <si>
    <t>1020602016</t>
  </si>
  <si>
    <t>3501114</t>
  </si>
  <si>
    <t>総合保健福祉施設（わくわくセンター）</t>
  </si>
  <si>
    <t>南陽市島貫字西原西※☆204-14外1筆</t>
  </si>
  <si>
    <t>1021002002</t>
  </si>
  <si>
    <t>4160322</t>
  </si>
  <si>
    <t>赤湯学童保育施設</t>
  </si>
  <si>
    <t>校舎・園舎（木造）</t>
  </si>
  <si>
    <t>南陽市椚塚字湯川原1655-1外</t>
  </si>
  <si>
    <t>1021002003</t>
  </si>
  <si>
    <t>4241002</t>
  </si>
  <si>
    <t>4190224</t>
  </si>
  <si>
    <t>漆山学童保育施設</t>
  </si>
  <si>
    <t>南陽市漆山字東屋敷五1936</t>
  </si>
  <si>
    <t>1021002004</t>
  </si>
  <si>
    <t>4260314</t>
  </si>
  <si>
    <t>梨郷児童館</t>
  </si>
  <si>
    <t>保育園（木造）</t>
  </si>
  <si>
    <t>南陽市竹原字鈴振り47-1外10筆</t>
  </si>
  <si>
    <t>1021010007</t>
  </si>
  <si>
    <t>4030120</t>
  </si>
  <si>
    <t>南陽市荻字長畑877外2筆</t>
  </si>
  <si>
    <t>1021010008</t>
  </si>
  <si>
    <t>4070331</t>
  </si>
  <si>
    <t>保育園（重量鉄骨造）</t>
  </si>
  <si>
    <t>南陽市萩生田字道ノ上※☆630-1外6筆</t>
  </si>
  <si>
    <t>1021010009</t>
  </si>
  <si>
    <t>4090325</t>
  </si>
  <si>
    <t>中川児童館</t>
  </si>
  <si>
    <t>南陽市川樋字平石20-1</t>
  </si>
  <si>
    <t>1021010010</t>
  </si>
  <si>
    <t>4130127</t>
  </si>
  <si>
    <t>赤湯乳幼児センター</t>
  </si>
  <si>
    <t>南陽市赤湯字川原317外</t>
  </si>
  <si>
    <t>1021010011</t>
  </si>
  <si>
    <t>4140830</t>
  </si>
  <si>
    <t>宮内乳幼児センター</t>
  </si>
  <si>
    <t>南陽市宮内字町尻二2765-21外</t>
  </si>
  <si>
    <t>1021010012</t>
  </si>
  <si>
    <t>4120401</t>
  </si>
  <si>
    <t>休日診療所</t>
  </si>
  <si>
    <t>保健所・診療所（鉄筋コンクリート造）</t>
  </si>
  <si>
    <t>南陽市椚塚字太子堂二420-7</t>
  </si>
  <si>
    <t>1021202002</t>
  </si>
  <si>
    <t>3561130</t>
  </si>
  <si>
    <t>小滝診療所</t>
  </si>
  <si>
    <t>保健所・診療所（木造）</t>
  </si>
  <si>
    <t>南陽市小滝字向畑四1471-2外1筆</t>
  </si>
  <si>
    <t>1021202003</t>
  </si>
  <si>
    <t>3370101</t>
  </si>
  <si>
    <t>吉野森林交流センター　車庫</t>
  </si>
  <si>
    <t>車庫・駐車場（木造）</t>
  </si>
  <si>
    <t>南陽市荻字長畑867</t>
  </si>
  <si>
    <t>1020802013</t>
  </si>
  <si>
    <t>4240322</t>
  </si>
  <si>
    <t>中川地区構造改善センター</t>
  </si>
  <si>
    <t>その他（重量鉄骨造）</t>
  </si>
  <si>
    <t>南陽市川樋字平石6-2外1筆</t>
  </si>
  <si>
    <t>1021212015</t>
  </si>
  <si>
    <t>4020228</t>
  </si>
  <si>
    <t>小滝多目的集会施設</t>
  </si>
  <si>
    <t>南陽市小滝字中里二576-1外</t>
  </si>
  <si>
    <t>1021212016</t>
  </si>
  <si>
    <t>3551120</t>
  </si>
  <si>
    <t>小滝農村公園</t>
  </si>
  <si>
    <t>便所（鉄骨コンクリート造）</t>
  </si>
  <si>
    <t>南陽市小滝字向畑五1489-4外5筆</t>
  </si>
  <si>
    <t>1021212017</t>
  </si>
  <si>
    <t>4050331</t>
  </si>
  <si>
    <t>白鷹山高原牧場</t>
  </si>
  <si>
    <t>監視所１（木造）</t>
  </si>
  <si>
    <t>南陽市小滝字高野沢1802-1外</t>
  </si>
  <si>
    <t>1021212018</t>
  </si>
  <si>
    <t>3421211</t>
  </si>
  <si>
    <t>3510806</t>
  </si>
  <si>
    <t>3570430</t>
  </si>
  <si>
    <t>小滝遊歩道便所</t>
  </si>
  <si>
    <t>南陽市小滝字高野沢1802-1</t>
  </si>
  <si>
    <t>1021212019</t>
  </si>
  <si>
    <t>金山多目的研修集会施設</t>
  </si>
  <si>
    <t>体育館（重量鉄骨造）</t>
  </si>
  <si>
    <t>南陽市金山字合志田2038-2外6筆</t>
  </si>
  <si>
    <t>1021212020</t>
  </si>
  <si>
    <t>3571120</t>
  </si>
  <si>
    <t>4231129</t>
  </si>
  <si>
    <t>農林課所有物置</t>
  </si>
  <si>
    <t>南陽市小滝字中里二576-1</t>
  </si>
  <si>
    <t>1021212021</t>
  </si>
  <si>
    <t>3550930</t>
  </si>
  <si>
    <t>梨郷地区湛水防除施設（主機場）</t>
  </si>
  <si>
    <t>ポンプ室・受水槽（重量鉄骨造）</t>
  </si>
  <si>
    <t>川西町東大塚字北川原一3926</t>
  </si>
  <si>
    <t>1021212023</t>
  </si>
  <si>
    <t>4230624</t>
  </si>
  <si>
    <t>吉野森林交流センター</t>
  </si>
  <si>
    <t>南陽市荻字長畑876</t>
  </si>
  <si>
    <t>1021212025</t>
  </si>
  <si>
    <t>4231201</t>
  </si>
  <si>
    <t>南沢休廃止鉱山鉱害防止施設</t>
    <rPh sb="0" eb="2">
      <t>ミナミサワ</t>
    </rPh>
    <rPh sb="2" eb="3">
      <t>キュウ</t>
    </rPh>
    <rPh sb="3" eb="5">
      <t>ハイシ</t>
    </rPh>
    <rPh sb="5" eb="7">
      <t>コウザン</t>
    </rPh>
    <rPh sb="7" eb="9">
      <t>コウガイ</t>
    </rPh>
    <rPh sb="9" eb="11">
      <t>ボウシ</t>
    </rPh>
    <rPh sb="11" eb="13">
      <t>シセツ</t>
    </rPh>
    <phoneticPr fontId="4"/>
  </si>
  <si>
    <t>中和処理室建屋</t>
    <rPh sb="0" eb="2">
      <t>チュウワ</t>
    </rPh>
    <rPh sb="2" eb="4">
      <t>ショリ</t>
    </rPh>
    <rPh sb="4" eb="5">
      <t>シツ</t>
    </rPh>
    <rPh sb="5" eb="7">
      <t>タテヤ</t>
    </rPh>
    <phoneticPr fontId="4"/>
  </si>
  <si>
    <t>南陽市荻</t>
    <rPh sb="0" eb="3">
      <t>ナンヨウシ</t>
    </rPh>
    <rPh sb="3" eb="4">
      <t>オギ</t>
    </rPh>
    <phoneticPr fontId="4"/>
  </si>
  <si>
    <t>ポンプ室（鉄筋コンクリート造）</t>
    <rPh sb="3" eb="4">
      <t>シツ</t>
    </rPh>
    <rPh sb="5" eb="7">
      <t>テッキン</t>
    </rPh>
    <rPh sb="13" eb="14">
      <t>ゾウ</t>
    </rPh>
    <phoneticPr fontId="4"/>
  </si>
  <si>
    <t>南陽スカイパーク</t>
  </si>
  <si>
    <t>南陽市川樋字大洞山3940-3外1筆</t>
  </si>
  <si>
    <t>1021208006</t>
  </si>
  <si>
    <t>4041216</t>
  </si>
  <si>
    <t>十分一山Ｈ．Ｇ便所</t>
  </si>
  <si>
    <t>南陽市赤湯字扇平山2841-1</t>
  </si>
  <si>
    <t>1021208007</t>
  </si>
  <si>
    <t>3620501</t>
  </si>
  <si>
    <t>ハイジアパーク</t>
  </si>
  <si>
    <t>保養所（鉄筋コンクリート造）</t>
  </si>
  <si>
    <t>南陽市上野字山居沢山1855-2外</t>
  </si>
  <si>
    <t>1021208008</t>
  </si>
  <si>
    <t>4040717</t>
  </si>
  <si>
    <t>その他（鉄筋コンクリート造）</t>
  </si>
  <si>
    <t>4041215</t>
  </si>
  <si>
    <t>物産センター（赤湯駅東口）</t>
  </si>
  <si>
    <t>南陽市郡山字荒田11-2外</t>
  </si>
  <si>
    <t>1021208009</t>
  </si>
  <si>
    <t>4050731</t>
  </si>
  <si>
    <t>赤湯温泉観光センター</t>
  </si>
  <si>
    <t>南陽市赤湯字本町一754-2</t>
  </si>
  <si>
    <t>1021208010</t>
  </si>
  <si>
    <t>4200925</t>
  </si>
  <si>
    <t>ワトワセンター</t>
  </si>
  <si>
    <t>南陽市宮内字中ノ坪※☆4526-1</t>
  </si>
  <si>
    <t>1021210008</t>
  </si>
  <si>
    <t>4051014</t>
  </si>
  <si>
    <t>交流プラザ蔵楽</t>
  </si>
  <si>
    <t>南陽市宮内字穴田三1003-4外4筆</t>
  </si>
  <si>
    <t>1021210009</t>
  </si>
  <si>
    <t>4150228</t>
  </si>
  <si>
    <t>音楽堂・ホール（その他）</t>
  </si>
  <si>
    <t>4160310</t>
  </si>
  <si>
    <t>渡り廊下・テラス（重量鉄骨造）</t>
  </si>
  <si>
    <t>市営桜木団地</t>
  </si>
  <si>
    <t>公営住宅（1号棟）（鉄筋コンクリート造）</t>
  </si>
  <si>
    <t>南陽市三間通字稲荷1232-2外3筆</t>
  </si>
  <si>
    <t>1020402004</t>
  </si>
  <si>
    <t>3540131</t>
  </si>
  <si>
    <t>受水槽室・ポンプ室（1号棟）（鉄筋コンクリート造）</t>
    <rPh sb="3" eb="4">
      <t>シツ</t>
    </rPh>
    <phoneticPr fontId="4"/>
  </si>
  <si>
    <t>プロパン庫（1号棟）（コンクリートブロック造）</t>
  </si>
  <si>
    <t>物置（1号棟）（軽量鉄骨造）</t>
  </si>
  <si>
    <t>ゴミ集積所（1号棟）（コンクリートブロック造）</t>
    <rPh sb="2" eb="4">
      <t>シュウセキ</t>
    </rPh>
    <rPh sb="4" eb="5">
      <t>ジョ</t>
    </rPh>
    <phoneticPr fontId="4"/>
  </si>
  <si>
    <t>自転車置場（1号棟）（軽量鉄骨造）</t>
  </si>
  <si>
    <t>公営住宅（2号棟）（鉄筋コンクリート造）</t>
  </si>
  <si>
    <t>3610831</t>
  </si>
  <si>
    <t>受水槽室・ポンプ室・プロパン庫（2号棟）（コンクリートブロック造）</t>
    <rPh sb="3" eb="4">
      <t>シツ</t>
    </rPh>
    <rPh sb="8" eb="9">
      <t>シツ</t>
    </rPh>
    <rPh sb="14" eb="15">
      <t>コ</t>
    </rPh>
    <phoneticPr fontId="4"/>
  </si>
  <si>
    <t>物置（2号棟）（軽量鉄骨造）</t>
  </si>
  <si>
    <t>自転車置場（2号棟）（軽量鉄骨造）</t>
  </si>
  <si>
    <t>ゴミ集積所（2号棟）（コンクリートブロック造）</t>
    <rPh sb="2" eb="4">
      <t>シュウセキ</t>
    </rPh>
    <rPh sb="4" eb="5">
      <t>ジョ</t>
    </rPh>
    <phoneticPr fontId="4"/>
  </si>
  <si>
    <t>自治会集会所（軽量鉄骨造）</t>
    <rPh sb="7" eb="9">
      <t>ケイリョウ</t>
    </rPh>
    <rPh sb="9" eb="11">
      <t>テッコツ</t>
    </rPh>
    <phoneticPr fontId="4"/>
  </si>
  <si>
    <t>市営関口住宅</t>
  </si>
  <si>
    <t>公営住宅（簡平）S45 1種　36.52㎡　A-1,2,3,5号</t>
    <rPh sb="0" eb="2">
      <t>コウエイ</t>
    </rPh>
    <rPh sb="2" eb="4">
      <t>ジュウタク</t>
    </rPh>
    <rPh sb="5" eb="6">
      <t>カン</t>
    </rPh>
    <rPh sb="6" eb="7">
      <t>ヒラ</t>
    </rPh>
    <rPh sb="13" eb="14">
      <t>シュ</t>
    </rPh>
    <rPh sb="31" eb="32">
      <t>ゴウ</t>
    </rPh>
    <phoneticPr fontId="2"/>
  </si>
  <si>
    <t>南陽市宮内字湯街道三336-6外5筆</t>
  </si>
  <si>
    <t>公営住宅（簡平）S45 1種　36.52㎡　A-6,7,8,9号</t>
    <rPh sb="13" eb="14">
      <t>シュ</t>
    </rPh>
    <rPh sb="31" eb="32">
      <t>ゴウ</t>
    </rPh>
    <phoneticPr fontId="2"/>
  </si>
  <si>
    <t>公営住宅（簡平）S45 2種　34.00㎡　A-10,11,12,13号</t>
    <rPh sb="13" eb="14">
      <t>シュ</t>
    </rPh>
    <rPh sb="35" eb="36">
      <t>ゴウ</t>
    </rPh>
    <phoneticPr fontId="2"/>
  </si>
  <si>
    <t>公営住宅（簡平）S46 1種　36.52㎡　A-18,19,20,21号</t>
    <rPh sb="13" eb="14">
      <t>シュ</t>
    </rPh>
    <rPh sb="35" eb="36">
      <t>ゴウ</t>
    </rPh>
    <phoneticPr fontId="2"/>
  </si>
  <si>
    <t>公営住宅（簡平）S46 1種　36.52㎡　A-22,23,24,25号</t>
    <rPh sb="13" eb="14">
      <t>シュ</t>
    </rPh>
    <rPh sb="35" eb="36">
      <t>ゴウ</t>
    </rPh>
    <phoneticPr fontId="2"/>
  </si>
  <si>
    <t>公営住宅（簡平）S46 2種　34.00㎡　A-14,15,16,17号</t>
    <rPh sb="13" eb="14">
      <t>シュ</t>
    </rPh>
    <rPh sb="35" eb="36">
      <t>ゴウ</t>
    </rPh>
    <phoneticPr fontId="2"/>
  </si>
  <si>
    <t>公営住宅（簡平）S47 1種　36.52㎡　B-1,2,3,4号</t>
    <rPh sb="13" eb="14">
      <t>シュ</t>
    </rPh>
    <rPh sb="31" eb="32">
      <t>ゴウ</t>
    </rPh>
    <phoneticPr fontId="2"/>
  </si>
  <si>
    <t>公営住宅（簡平）S47 1種　36.52㎡　B-9,10,11,12号</t>
    <rPh sb="13" eb="14">
      <t>シュ</t>
    </rPh>
    <rPh sb="34" eb="35">
      <t>ゴウ</t>
    </rPh>
    <phoneticPr fontId="2"/>
  </si>
  <si>
    <t>公営住宅（簡平）S47 2種　34.00㎡　B-5,6,7,8号</t>
    <rPh sb="13" eb="14">
      <t>シュ</t>
    </rPh>
    <rPh sb="31" eb="32">
      <t>ゴウ</t>
    </rPh>
    <phoneticPr fontId="2"/>
  </si>
  <si>
    <t>公営住宅（簡平）S48 1種　41.57㎡　C-9,10,11,12号</t>
    <rPh sb="13" eb="14">
      <t>シュ</t>
    </rPh>
    <rPh sb="34" eb="35">
      <t>ゴウ</t>
    </rPh>
    <phoneticPr fontId="2"/>
  </si>
  <si>
    <t>公営住宅（簡平）S48 2種　36.52㎡　C-1,2,3,4号</t>
    <rPh sb="13" eb="14">
      <t>シュ</t>
    </rPh>
    <rPh sb="31" eb="32">
      <t>ゴウ</t>
    </rPh>
    <phoneticPr fontId="2"/>
  </si>
  <si>
    <t>公営住宅（簡平）S48 2種　36.52㎡　C-5,6,7,8号</t>
    <rPh sb="13" eb="14">
      <t>シュ</t>
    </rPh>
    <rPh sb="31" eb="32">
      <t>ゴウ</t>
    </rPh>
    <phoneticPr fontId="2"/>
  </si>
  <si>
    <t>公営住宅（簡平）S50 2種　41.57㎡　D-1,2,3号</t>
    <rPh sb="13" eb="14">
      <t>シュ</t>
    </rPh>
    <rPh sb="29" eb="30">
      <t>ゴウ</t>
    </rPh>
    <phoneticPr fontId="2"/>
  </si>
  <si>
    <t>公営住宅（簡平）S50 2種　41.57㎡　D-4,5号</t>
    <rPh sb="13" eb="14">
      <t>シュ</t>
    </rPh>
    <rPh sb="27" eb="28">
      <t>ゴウ</t>
    </rPh>
    <phoneticPr fontId="2"/>
  </si>
  <si>
    <t>公営住宅（簡平）S50 2種　41.57㎡　D-6,7号</t>
    <rPh sb="13" eb="14">
      <t>シュ</t>
    </rPh>
    <rPh sb="27" eb="28">
      <t>ゴウ</t>
    </rPh>
    <phoneticPr fontId="2"/>
  </si>
  <si>
    <t>公営住宅（簡平）S50 2種　41.57㎡　D-8,9,10号</t>
    <rPh sb="13" eb="14">
      <t>シュ</t>
    </rPh>
    <rPh sb="30" eb="31">
      <t>ゴウ</t>
    </rPh>
    <phoneticPr fontId="2"/>
  </si>
  <si>
    <t>烏帽子山公園</t>
  </si>
  <si>
    <t>南陽市赤湯字西町859-11外</t>
  </si>
  <si>
    <t>1020604014</t>
  </si>
  <si>
    <t>3451201</t>
  </si>
  <si>
    <t>倉庫・物置・小屋（重量鉄骨造）</t>
  </si>
  <si>
    <t>3541201</t>
  </si>
  <si>
    <t>3561225</t>
  </si>
  <si>
    <t>3571215</t>
  </si>
  <si>
    <t>4101225</t>
  </si>
  <si>
    <t>北町公園</t>
  </si>
  <si>
    <t>南陽市赤湯字新田前3273外8筆</t>
  </si>
  <si>
    <t>1020604015</t>
  </si>
  <si>
    <t>3621116</t>
  </si>
  <si>
    <t>諏訪公園</t>
  </si>
  <si>
    <t>南陽市二色根字諏訪前118-3外1筆</t>
  </si>
  <si>
    <t>1020604016</t>
  </si>
  <si>
    <t>南陽市宮内字源兵ヱ平三1557-2外</t>
  </si>
  <si>
    <t>1020604017</t>
  </si>
  <si>
    <t>4010630</t>
  </si>
  <si>
    <t>競技場・スタンド（鉄筋コンクリート造）</t>
  </si>
  <si>
    <t>4160415</t>
  </si>
  <si>
    <t>双松公園</t>
  </si>
  <si>
    <t>南陽市宮内字高日向一4068-2外</t>
  </si>
  <si>
    <t>1020604018</t>
  </si>
  <si>
    <t>3340401</t>
  </si>
  <si>
    <t>ポンプ室・受水槽（木造）</t>
  </si>
  <si>
    <t>3520920</t>
  </si>
  <si>
    <t>3581010</t>
  </si>
  <si>
    <t>3601009</t>
  </si>
  <si>
    <t>4090731</t>
  </si>
  <si>
    <t>さわだ公園</t>
  </si>
  <si>
    <t>南陽市島貫字沢田◎604-1</t>
  </si>
  <si>
    <t>1020604019</t>
  </si>
  <si>
    <t>4100812</t>
  </si>
  <si>
    <t>総合公園</t>
  </si>
  <si>
    <t>南陽市竹原字蕗畑576外</t>
  </si>
  <si>
    <t>1020604020</t>
  </si>
  <si>
    <t>4030331</t>
  </si>
  <si>
    <t>中央花公園車庫</t>
  </si>
  <si>
    <t>車庫・駐車場（鉄骨コンクリート造）</t>
  </si>
  <si>
    <t>南陽市三間通字一丁場1096</t>
  </si>
  <si>
    <t>1020699001</t>
  </si>
  <si>
    <t>4240808</t>
  </si>
  <si>
    <t>除雪サブセンター</t>
  </si>
  <si>
    <t>一般事務所（鉄筋コンクリート造）</t>
  </si>
  <si>
    <t>南陽市三間通字西唐越☆439-2</t>
  </si>
  <si>
    <t>1021214004</t>
  </si>
  <si>
    <t>3490930</t>
  </si>
  <si>
    <t>にぎわいの館</t>
  </si>
  <si>
    <t>店舗（木造）</t>
  </si>
  <si>
    <t>南陽市宮内字宮町3466-2先</t>
  </si>
  <si>
    <t>1021214005</t>
  </si>
  <si>
    <t>4121217</t>
  </si>
  <si>
    <t>赤湯幼稚園</t>
  </si>
  <si>
    <t>校舎・園舎（鉄筋コンクリート造）</t>
  </si>
  <si>
    <t>南陽市赤湯字川原三356-2外1筆</t>
  </si>
  <si>
    <t>1020202002</t>
  </si>
  <si>
    <t>3541125</t>
  </si>
  <si>
    <t>南陽市長岡字小生堂994-1外26筆</t>
  </si>
  <si>
    <t>1020204011</t>
  </si>
  <si>
    <t>4150401</t>
  </si>
  <si>
    <t>体育館（鉄筋コンクリート造）</t>
  </si>
  <si>
    <t>中川小学校</t>
  </si>
  <si>
    <t>南陽市川樋字平石25外31筆</t>
  </si>
  <si>
    <t>1020204012</t>
  </si>
  <si>
    <t>3470731</t>
  </si>
  <si>
    <t>給食室・調理室（重量鉄骨造）</t>
  </si>
  <si>
    <t>3530531</t>
  </si>
  <si>
    <t>4031212</t>
  </si>
  <si>
    <t>中川小釜渡戸分校</t>
  </si>
  <si>
    <t>校舎・園舎（重量鉄骨造）</t>
  </si>
  <si>
    <t>南陽市釜渡戸字小田切山5287-22外</t>
  </si>
  <si>
    <t>1020204013</t>
  </si>
  <si>
    <t>3430228</t>
  </si>
  <si>
    <t>宮内小学校</t>
  </si>
  <si>
    <t>南陽市宮内字田町一3410-2外11筆</t>
  </si>
  <si>
    <t>1020204014</t>
  </si>
  <si>
    <t>3470331</t>
  </si>
  <si>
    <t>3471031</t>
  </si>
  <si>
    <t>3520331</t>
  </si>
  <si>
    <t>プール監視所１（木造）</t>
  </si>
  <si>
    <t>3560718</t>
  </si>
  <si>
    <t>漆山小学校</t>
  </si>
  <si>
    <t>南陽市漆山字古館1724外2筆</t>
  </si>
  <si>
    <t>1020204015</t>
  </si>
  <si>
    <t>3540730</t>
  </si>
  <si>
    <t>渡り廊下・テラス（木造）</t>
  </si>
  <si>
    <t>漆山小学校（改造）</t>
    <rPh sb="6" eb="8">
      <t>カイゾウ</t>
    </rPh>
    <phoneticPr fontId="4"/>
  </si>
  <si>
    <t>3540820</t>
  </si>
  <si>
    <t>3551225</t>
  </si>
  <si>
    <t>3570228</t>
  </si>
  <si>
    <t>4240828</t>
  </si>
  <si>
    <t>南陽市荻字沼田1033外</t>
  </si>
  <si>
    <t>1020204016</t>
  </si>
  <si>
    <t>4020325</t>
  </si>
  <si>
    <t>給食室・調理室（鉄筋コンクリート造）</t>
  </si>
  <si>
    <t>小滝小学校</t>
  </si>
  <si>
    <t>南陽市小滝字向畑四1466-2外</t>
  </si>
  <si>
    <t>1020204017</t>
  </si>
  <si>
    <t>4010325</t>
  </si>
  <si>
    <t>沖郷小学校</t>
  </si>
  <si>
    <t>南陽市高梨字寺ノ裏☆459-2外13筆</t>
  </si>
  <si>
    <t>1020204018</t>
  </si>
  <si>
    <t>3461228</t>
  </si>
  <si>
    <t>3470131</t>
  </si>
  <si>
    <t>3480331</t>
  </si>
  <si>
    <t>3540331</t>
  </si>
  <si>
    <t>3550331</t>
  </si>
  <si>
    <t>3620331</t>
  </si>
  <si>
    <t>梨郷小学校</t>
  </si>
  <si>
    <t>南陽市竹原字鈴振り47-2外</t>
  </si>
  <si>
    <t>1020204019</t>
  </si>
  <si>
    <t>4041228</t>
  </si>
  <si>
    <t>南陽市椚塚字橋本一1773-2外25筆</t>
  </si>
  <si>
    <t>1020206010</t>
  </si>
  <si>
    <t>3580627</t>
  </si>
  <si>
    <t>渡り廊下・テラス（鉄筋コンクリート造）</t>
  </si>
  <si>
    <t>3601201</t>
  </si>
  <si>
    <t>4091130</t>
  </si>
  <si>
    <t>中川中学校</t>
  </si>
  <si>
    <t>南陽市元中山字代154-1外</t>
  </si>
  <si>
    <t>1020206011</t>
  </si>
  <si>
    <t>3600319</t>
  </si>
  <si>
    <t>3611210</t>
  </si>
  <si>
    <t>南陽市宮内字砂押三2303-1外</t>
  </si>
  <si>
    <t>1020206012</t>
  </si>
  <si>
    <t>3630107</t>
  </si>
  <si>
    <t>音楽堂・ホール（鉄骨コンクリート造）</t>
  </si>
  <si>
    <t>南陽市高梨字大角檀☆594-1外</t>
  </si>
  <si>
    <t>1020206013</t>
  </si>
  <si>
    <t>3570331</t>
  </si>
  <si>
    <t>玄関・昇降口・非常階段（鉄筋コンクリート造）</t>
  </si>
  <si>
    <t>3571228</t>
  </si>
  <si>
    <t>3610630</t>
  </si>
  <si>
    <t>4030315</t>
  </si>
  <si>
    <t>沖郷中学校（一部解体）</t>
    <rPh sb="6" eb="8">
      <t>イチブ</t>
    </rPh>
    <rPh sb="8" eb="10">
      <t>カイタイ</t>
    </rPh>
    <phoneticPr fontId="4"/>
  </si>
  <si>
    <t>4030813</t>
  </si>
  <si>
    <t>4250301</t>
  </si>
  <si>
    <t>渡り廊下・テラス（軽量鉄骨造）</t>
  </si>
  <si>
    <t>中川小学校プール</t>
    <rPh sb="2" eb="5">
      <t>ショウガッコウ</t>
    </rPh>
    <phoneticPr fontId="4"/>
  </si>
  <si>
    <t>更衣室・脱衣室・部室（木造）</t>
  </si>
  <si>
    <t>南陽市川樋字平石52外1筆</t>
  </si>
  <si>
    <t>1020808016</t>
  </si>
  <si>
    <t>3461130</t>
  </si>
  <si>
    <t>漆山市民プール</t>
  </si>
  <si>
    <t>南陽市漆山字中道2051-2外2筆</t>
  </si>
  <si>
    <t>1020808018</t>
  </si>
  <si>
    <t>3410630</t>
  </si>
  <si>
    <t>梨郷市民プール</t>
  </si>
  <si>
    <t>南陽市竹原字下千苅田2839-1外2筆</t>
  </si>
  <si>
    <t>1020808019</t>
  </si>
  <si>
    <t>3440731</t>
  </si>
  <si>
    <t>沖郷市民プール</t>
  </si>
  <si>
    <t>南陽市高梨字鍛治前☆504-1</t>
  </si>
  <si>
    <t>1020808020</t>
  </si>
  <si>
    <t>3440320</t>
  </si>
  <si>
    <t>宮内小学校　管理棟</t>
    <rPh sb="6" eb="8">
      <t>カンリ</t>
    </rPh>
    <rPh sb="8" eb="9">
      <t>トウ</t>
    </rPh>
    <phoneticPr fontId="4"/>
  </si>
  <si>
    <t>プール管理棟（木造平屋建）</t>
    <rPh sb="3" eb="6">
      <t>カンリトウ</t>
    </rPh>
    <rPh sb="7" eb="9">
      <t>モクゾウ</t>
    </rPh>
    <rPh sb="9" eb="11">
      <t>ヒラヤ</t>
    </rPh>
    <rPh sb="11" eb="12">
      <t>タ</t>
    </rPh>
    <phoneticPr fontId="4"/>
  </si>
  <si>
    <t>沖郷小学校　更衣室</t>
    <rPh sb="6" eb="9">
      <t>コウイシツ</t>
    </rPh>
    <phoneticPr fontId="4"/>
  </si>
  <si>
    <t>更衣室（Ｓ造　１階建）</t>
    <rPh sb="0" eb="3">
      <t>コウイシツ</t>
    </rPh>
    <rPh sb="5" eb="6">
      <t>ツク</t>
    </rPh>
    <rPh sb="8" eb="9">
      <t>カイ</t>
    </rPh>
    <rPh sb="9" eb="10">
      <t>タ</t>
    </rPh>
    <phoneticPr fontId="4"/>
  </si>
  <si>
    <t>4230310</t>
  </si>
  <si>
    <t>沖郷小学校　渡廊下</t>
    <rPh sb="6" eb="9">
      <t>ワタリロウカ</t>
    </rPh>
    <phoneticPr fontId="4"/>
  </si>
  <si>
    <t>渡廊下（Ｓ造　１階建）</t>
    <rPh sb="0" eb="1">
      <t>ワタ</t>
    </rPh>
    <rPh sb="1" eb="3">
      <t>ロウカ</t>
    </rPh>
    <rPh sb="5" eb="6">
      <t>ツク</t>
    </rPh>
    <rPh sb="8" eb="9">
      <t>カイ</t>
    </rPh>
    <rPh sb="9" eb="10">
      <t>タ</t>
    </rPh>
    <phoneticPr fontId="4"/>
  </si>
  <si>
    <t>沖郷小学校　屋内運動場</t>
    <rPh sb="6" eb="8">
      <t>オクナイ</t>
    </rPh>
    <rPh sb="8" eb="11">
      <t>ウンドウジョウ</t>
    </rPh>
    <phoneticPr fontId="4"/>
  </si>
  <si>
    <t>屋内運動場（RC造２階建）</t>
    <rPh sb="0" eb="2">
      <t>オクナイ</t>
    </rPh>
    <rPh sb="2" eb="5">
      <t>ウンドウジョウ</t>
    </rPh>
    <rPh sb="8" eb="9">
      <t>ツク</t>
    </rPh>
    <rPh sb="10" eb="11">
      <t>カイ</t>
    </rPh>
    <rPh sb="11" eb="12">
      <t>ダテ</t>
    </rPh>
    <phoneticPr fontId="4"/>
  </si>
  <si>
    <t>沖郷小学校 ELV棟</t>
    <rPh sb="9" eb="10">
      <t>トウ</t>
    </rPh>
    <phoneticPr fontId="4"/>
  </si>
  <si>
    <t>ELV棟（RC造３階建）</t>
    <rPh sb="3" eb="4">
      <t>トウ</t>
    </rPh>
    <phoneticPr fontId="4"/>
  </si>
  <si>
    <t>沖郷小学校ブロア機械室</t>
    <rPh sb="8" eb="10">
      <t>キカイ</t>
    </rPh>
    <rPh sb="10" eb="11">
      <t>シツ</t>
    </rPh>
    <phoneticPr fontId="4"/>
  </si>
  <si>
    <t>ブロア機械室（S造　１階建）</t>
    <rPh sb="3" eb="6">
      <t>キカイシツ</t>
    </rPh>
    <rPh sb="8" eb="9">
      <t>ツク</t>
    </rPh>
    <rPh sb="11" eb="12">
      <t>カイ</t>
    </rPh>
    <rPh sb="12" eb="13">
      <t>タ</t>
    </rPh>
    <phoneticPr fontId="4"/>
  </si>
  <si>
    <t>赤湯中学校スクールバス車庫</t>
    <rPh sb="11" eb="13">
      <t>シャコ</t>
    </rPh>
    <phoneticPr fontId="4"/>
  </si>
  <si>
    <t>4220325</t>
  </si>
  <si>
    <t>赤湯中学校武道館</t>
    <rPh sb="5" eb="8">
      <t>ブドウカン</t>
    </rPh>
    <phoneticPr fontId="4"/>
  </si>
  <si>
    <t>武道館（RC造２階建）</t>
    <rPh sb="0" eb="3">
      <t>ブドウカン</t>
    </rPh>
    <rPh sb="6" eb="7">
      <t>ツク</t>
    </rPh>
    <rPh sb="8" eb="9">
      <t>カイ</t>
    </rPh>
    <rPh sb="9" eb="10">
      <t>ダテ</t>
    </rPh>
    <phoneticPr fontId="4"/>
  </si>
  <si>
    <t>4221206</t>
  </si>
  <si>
    <t>宮内中学校　新校舎</t>
    <rPh sb="6" eb="9">
      <t>シンコウシャ</t>
    </rPh>
    <phoneticPr fontId="4"/>
  </si>
  <si>
    <t>校舎・園舎（RC造３階建）</t>
    <rPh sb="0" eb="2">
      <t>コウシャ</t>
    </rPh>
    <rPh sb="3" eb="4">
      <t>エン</t>
    </rPh>
    <rPh sb="4" eb="5">
      <t>シャ</t>
    </rPh>
    <phoneticPr fontId="4"/>
  </si>
  <si>
    <t>4221215</t>
  </si>
  <si>
    <t>宮内中学校　渡廊下</t>
    <rPh sb="6" eb="7">
      <t>ワタ</t>
    </rPh>
    <rPh sb="7" eb="9">
      <t>ロウカ</t>
    </rPh>
    <phoneticPr fontId="4"/>
  </si>
  <si>
    <t>渡廊下（S造）</t>
    <rPh sb="0" eb="3">
      <t>ワタリロウカ</t>
    </rPh>
    <rPh sb="5" eb="6">
      <t>ツク</t>
    </rPh>
    <phoneticPr fontId="4"/>
  </si>
  <si>
    <t>沖郷中学校　屋内運動場</t>
    <rPh sb="6" eb="8">
      <t>オクナイ</t>
    </rPh>
    <rPh sb="8" eb="11">
      <t>ウンドウジョウ</t>
    </rPh>
    <phoneticPr fontId="4"/>
  </si>
  <si>
    <t>沖郷中学校　渡廊下</t>
    <rPh sb="6" eb="9">
      <t>ワタリロウカ</t>
    </rPh>
    <phoneticPr fontId="4"/>
  </si>
  <si>
    <t>渡廊下（Ｓ造１階建）</t>
    <rPh sb="0" eb="3">
      <t>ワタリロウカ</t>
    </rPh>
    <rPh sb="5" eb="6">
      <t>ツク</t>
    </rPh>
    <rPh sb="7" eb="8">
      <t>カイ</t>
    </rPh>
    <rPh sb="8" eb="9">
      <t>ケン</t>
    </rPh>
    <phoneticPr fontId="4"/>
  </si>
  <si>
    <t>沖郷中学校　スクールバス車庫</t>
    <rPh sb="12" eb="14">
      <t>シャコ</t>
    </rPh>
    <phoneticPr fontId="4"/>
  </si>
  <si>
    <t>スクールバス車庫（Ｓ造１階建）</t>
    <rPh sb="6" eb="8">
      <t>シャコ</t>
    </rPh>
    <rPh sb="10" eb="11">
      <t>ツク</t>
    </rPh>
    <rPh sb="12" eb="13">
      <t>カイ</t>
    </rPh>
    <rPh sb="13" eb="14">
      <t>ケン</t>
    </rPh>
    <phoneticPr fontId="4"/>
  </si>
  <si>
    <t>4230331</t>
  </si>
  <si>
    <t>中央公民館</t>
  </si>
  <si>
    <t>公民館（鉄筋コンクリート造）</t>
  </si>
  <si>
    <t>南陽市赤湯字馬町北786-1外12筆</t>
  </si>
  <si>
    <t>1020802008</t>
  </si>
  <si>
    <t>4130315</t>
  </si>
  <si>
    <t>文化センター</t>
  </si>
  <si>
    <t>南陽市宮内字宮町3478外1筆</t>
  </si>
  <si>
    <t>1020802009</t>
  </si>
  <si>
    <t>3440331</t>
  </si>
  <si>
    <t>3501228</t>
  </si>
  <si>
    <t>南陽市漆山字河原1966外1筆</t>
  </si>
  <si>
    <t>1020802010</t>
  </si>
  <si>
    <t>4251129</t>
  </si>
  <si>
    <t>南陽市竹原字庭ノ三156-5外7筆</t>
  </si>
  <si>
    <t>1020802011</t>
  </si>
  <si>
    <t>3511220</t>
  </si>
  <si>
    <t>3570830</t>
  </si>
  <si>
    <t>市民会館</t>
  </si>
  <si>
    <t>市民会館・文化会館（鉄筋コンクリート造）</t>
  </si>
  <si>
    <t>南陽市赤湯字川尻3004-1外1筆</t>
  </si>
  <si>
    <t>1020806002</t>
  </si>
  <si>
    <t>3431130</t>
  </si>
  <si>
    <t>ポンプ室・受水槽（鉄筋コンクリート造）</t>
  </si>
  <si>
    <t>赤湯市民体育館</t>
  </si>
  <si>
    <t>体育館（鉄骨・木造）</t>
    <rPh sb="4" eb="6">
      <t>テッコツ</t>
    </rPh>
    <phoneticPr fontId="4"/>
  </si>
  <si>
    <t>南陽市赤湯字森前212-1</t>
  </si>
  <si>
    <t>1020808010</t>
  </si>
  <si>
    <t>3471130</t>
  </si>
  <si>
    <t>玄関・昇降口・非常階段（木造）</t>
  </si>
  <si>
    <t>4180930</t>
  </si>
  <si>
    <t>ライフル射撃場</t>
  </si>
  <si>
    <t>その他の運動場（重量鉄骨造）</t>
  </si>
  <si>
    <t>南陽市川樋字加藤屋敷350外51筆</t>
  </si>
  <si>
    <t>1020808011</t>
  </si>
  <si>
    <t>4050401</t>
  </si>
  <si>
    <t>武道館</t>
  </si>
  <si>
    <t>柔剣道場（重量鉄骨造）</t>
  </si>
  <si>
    <t>南陽市宮内字田町二3436-1</t>
  </si>
  <si>
    <t>1020808012</t>
  </si>
  <si>
    <t>3631225</t>
  </si>
  <si>
    <t>市民体育館</t>
  </si>
  <si>
    <t>南陽市三間通字八幡前840-1外</t>
  </si>
  <si>
    <t>1020808013</t>
  </si>
  <si>
    <t>4080930</t>
  </si>
  <si>
    <t>プロパン庫・石油貯蔵庫（コンクリートブロック造）</t>
  </si>
  <si>
    <t>車庫・駐車場（鉄筋コンクリート造）</t>
  </si>
  <si>
    <t>作業所（木造）</t>
  </si>
  <si>
    <t>倉庫・物置・小屋（軽量鉄骨造）</t>
  </si>
  <si>
    <t>4200731</t>
  </si>
  <si>
    <t>須刈田キャンプ場</t>
  </si>
  <si>
    <t>南陽市漆山字西須苅田3831-46外1筆</t>
  </si>
  <si>
    <t>1020808014</t>
  </si>
  <si>
    <t>4120731</t>
  </si>
  <si>
    <t>赤湯市民プール</t>
  </si>
  <si>
    <t>監視所１（鉄筋コンクリート造）</t>
  </si>
  <si>
    <t>南陽市椚塚字湯川原1646-5</t>
  </si>
  <si>
    <t>1020808015</t>
  </si>
  <si>
    <t>4011110</t>
  </si>
  <si>
    <t>更衣室・脱衣室・部室（鉄筋コンクリート造）</t>
  </si>
  <si>
    <t>沖郷市民体育館</t>
  </si>
  <si>
    <t>南陽市郡山字両角一1069-5外4筆</t>
  </si>
  <si>
    <t>1020808021</t>
  </si>
  <si>
    <t>3590331</t>
  </si>
  <si>
    <t>中央花公園ドリームランド</t>
  </si>
  <si>
    <t>1020808022</t>
  </si>
  <si>
    <t>4200709</t>
  </si>
  <si>
    <t>結城記念館</t>
  </si>
  <si>
    <t>科学館・博物館１（木造）</t>
  </si>
  <si>
    <t>南陽市赤湯字川原三361外4筆</t>
  </si>
  <si>
    <t>1020810008</t>
  </si>
  <si>
    <t>3100430</t>
  </si>
  <si>
    <t>科学館・博物館１（鉄筋コンクリート造）</t>
  </si>
  <si>
    <t>4061031</t>
  </si>
  <si>
    <t>夕鶴の里資料館</t>
  </si>
  <si>
    <t>南陽市漆山字北目2018-2外</t>
  </si>
  <si>
    <t>1020810009</t>
  </si>
  <si>
    <t>4030228</t>
  </si>
  <si>
    <t>4050330</t>
  </si>
  <si>
    <t>埋蔵文化財倉庫</t>
  </si>
  <si>
    <t>倉庫・物置・小屋（その他）</t>
  </si>
  <si>
    <t>南陽市三間通字西唐越☆436-2</t>
  </si>
  <si>
    <t>1020810010</t>
  </si>
  <si>
    <t>4070701</t>
  </si>
  <si>
    <t>岩部三十三観音手洗い場</t>
  </si>
  <si>
    <t>南陽市川樋字岩部3949-46</t>
  </si>
  <si>
    <t>1020810011</t>
  </si>
  <si>
    <t>4041120</t>
  </si>
  <si>
    <t>稲荷森古墳</t>
  </si>
  <si>
    <t>南陽市長岡字稲荷森1149外15筆</t>
  </si>
  <si>
    <t>1020810012</t>
  </si>
  <si>
    <t>4050326</t>
  </si>
  <si>
    <t>生涯学習ホーム</t>
  </si>
  <si>
    <t>南陽市三間通字西唐越☆463-8外1筆</t>
  </si>
  <si>
    <t>1020890004</t>
  </si>
  <si>
    <t>3620121</t>
  </si>
  <si>
    <t>建物付属施設</t>
    <rPh sb="0" eb="2">
      <t>タテモノ</t>
    </rPh>
    <rPh sb="2" eb="4">
      <t>フゾク</t>
    </rPh>
    <rPh sb="4" eb="6">
      <t>シセツ</t>
    </rPh>
    <phoneticPr fontId="4"/>
  </si>
  <si>
    <t>電気設備（No.8,9,10除く）</t>
    <rPh sb="0" eb="2">
      <t>デンキ</t>
    </rPh>
    <rPh sb="2" eb="4">
      <t>セツビ</t>
    </rPh>
    <rPh sb="14" eb="15">
      <t>ノゾ</t>
    </rPh>
    <phoneticPr fontId="4"/>
  </si>
  <si>
    <t>庁用発電機</t>
    <rPh sb="0" eb="1">
      <t>チョウ</t>
    </rPh>
    <rPh sb="1" eb="2">
      <t>ヨウ</t>
    </rPh>
    <rPh sb="2" eb="5">
      <t>ハツデンキ</t>
    </rPh>
    <phoneticPr fontId="4"/>
  </si>
  <si>
    <t>庁舎用動力設備動力盤</t>
    <rPh sb="0" eb="2">
      <t>チョウシャ</t>
    </rPh>
    <rPh sb="2" eb="3">
      <t>ヨウ</t>
    </rPh>
    <rPh sb="3" eb="5">
      <t>ドウリョク</t>
    </rPh>
    <rPh sb="5" eb="7">
      <t>セツビ</t>
    </rPh>
    <rPh sb="7" eb="10">
      <t>ドウリョクバン</t>
    </rPh>
    <phoneticPr fontId="4"/>
  </si>
  <si>
    <t>庁舎用動力設備動力監視盤</t>
    <rPh sb="0" eb="2">
      <t>チョウシャ</t>
    </rPh>
    <rPh sb="2" eb="3">
      <t>ヨウ</t>
    </rPh>
    <rPh sb="3" eb="5">
      <t>ドウリョク</t>
    </rPh>
    <rPh sb="5" eb="7">
      <t>セツビ</t>
    </rPh>
    <rPh sb="7" eb="9">
      <t>ドウリョク</t>
    </rPh>
    <rPh sb="9" eb="11">
      <t>カンシ</t>
    </rPh>
    <rPh sb="11" eb="12">
      <t>バン</t>
    </rPh>
    <phoneticPr fontId="4"/>
  </si>
  <si>
    <t>給排水衛生設備</t>
    <rPh sb="0" eb="3">
      <t>キュウハイスイ</t>
    </rPh>
    <rPh sb="3" eb="5">
      <t>エイセイ</t>
    </rPh>
    <rPh sb="5" eb="7">
      <t>セツビ</t>
    </rPh>
    <phoneticPr fontId="4"/>
  </si>
  <si>
    <t>冷暖房換気設備（No.13,14,15除く）</t>
    <rPh sb="0" eb="3">
      <t>レイダンボウ</t>
    </rPh>
    <rPh sb="3" eb="5">
      <t>カンキ</t>
    </rPh>
    <rPh sb="5" eb="7">
      <t>セツビ</t>
    </rPh>
    <rPh sb="19" eb="20">
      <t>ノゾ</t>
    </rPh>
    <phoneticPr fontId="4"/>
  </si>
  <si>
    <t>庁舎用パッケージ型空調器</t>
    <rPh sb="0" eb="2">
      <t>チョウシャ</t>
    </rPh>
    <rPh sb="2" eb="3">
      <t>ヨウ</t>
    </rPh>
    <rPh sb="8" eb="9">
      <t>ガタ</t>
    </rPh>
    <rPh sb="9" eb="11">
      <t>クウチョウ</t>
    </rPh>
    <rPh sb="11" eb="12">
      <t>ウツワ</t>
    </rPh>
    <phoneticPr fontId="4"/>
  </si>
  <si>
    <t>庁舎用全熱交換器ユニット</t>
    <rPh sb="0" eb="2">
      <t>チョウシャ</t>
    </rPh>
    <rPh sb="2" eb="3">
      <t>ヨウ</t>
    </rPh>
    <rPh sb="3" eb="4">
      <t>ゼン</t>
    </rPh>
    <rPh sb="4" eb="5">
      <t>ネツ</t>
    </rPh>
    <phoneticPr fontId="4"/>
  </si>
  <si>
    <t>庁舎用外気処理空調機</t>
    <rPh sb="0" eb="2">
      <t>チョウシャ</t>
    </rPh>
    <rPh sb="2" eb="3">
      <t>ヨウ</t>
    </rPh>
    <rPh sb="3" eb="5">
      <t>ガイキ</t>
    </rPh>
    <rPh sb="5" eb="7">
      <t>ショリ</t>
    </rPh>
    <rPh sb="7" eb="10">
      <t>クウチョウキ</t>
    </rPh>
    <phoneticPr fontId="4"/>
  </si>
  <si>
    <t>昇降機設備</t>
    <rPh sb="0" eb="3">
      <t>ショウコウキ</t>
    </rPh>
    <rPh sb="3" eb="5">
      <t>セツビ</t>
    </rPh>
    <phoneticPr fontId="4"/>
  </si>
  <si>
    <t>1982/4/26</t>
  </si>
  <si>
    <t>氷蓄熱式冷暖房</t>
    <rPh sb="0" eb="1">
      <t>ヒョウ</t>
    </rPh>
    <rPh sb="1" eb="3">
      <t>チクネツ</t>
    </rPh>
    <rPh sb="3" eb="4">
      <t>シキ</t>
    </rPh>
    <rPh sb="4" eb="7">
      <t>レイダンボウ</t>
    </rPh>
    <phoneticPr fontId="4"/>
  </si>
  <si>
    <t>2000/7/12</t>
  </si>
  <si>
    <t>太陽光発電システム</t>
    <rPh sb="0" eb="3">
      <t>タイヨウコウ</t>
    </rPh>
    <rPh sb="3" eb="5">
      <t>ハツデン</t>
    </rPh>
    <phoneticPr fontId="4"/>
  </si>
  <si>
    <t>2011/3/28</t>
  </si>
  <si>
    <t>庁舎正面玄関自動扉</t>
    <rPh sb="2" eb="4">
      <t>ショウメン</t>
    </rPh>
    <rPh sb="4" eb="6">
      <t>ゲンカン</t>
    </rPh>
    <rPh sb="6" eb="8">
      <t>ジドウ</t>
    </rPh>
    <rPh sb="8" eb="9">
      <t>トビラ</t>
    </rPh>
    <phoneticPr fontId="4"/>
  </si>
  <si>
    <t>2002/5/30</t>
  </si>
  <si>
    <t>庁舎外構</t>
    <rPh sb="0" eb="2">
      <t>チョウシャ</t>
    </rPh>
    <rPh sb="2" eb="4">
      <t>ガイコウ</t>
    </rPh>
    <phoneticPr fontId="4"/>
  </si>
  <si>
    <t>1982/4/28</t>
  </si>
  <si>
    <t>庁舎下水道</t>
    <rPh sb="0" eb="2">
      <t>チョウシャ</t>
    </rPh>
    <rPh sb="2" eb="5">
      <t>ゲスイドウ</t>
    </rPh>
    <phoneticPr fontId="4"/>
  </si>
  <si>
    <t>2004/11/10</t>
  </si>
  <si>
    <t>議会議場音響設備・映像配信設備</t>
    <rPh sb="0" eb="2">
      <t>ギカイ</t>
    </rPh>
    <rPh sb="2" eb="4">
      <t>ギジョウ</t>
    </rPh>
    <rPh sb="4" eb="6">
      <t>オンキョウ</t>
    </rPh>
    <rPh sb="6" eb="8">
      <t>セツビ</t>
    </rPh>
    <rPh sb="9" eb="11">
      <t>エイゾウ</t>
    </rPh>
    <rPh sb="11" eb="13">
      <t>ハイシン</t>
    </rPh>
    <rPh sb="13" eb="15">
      <t>セツビ</t>
    </rPh>
    <phoneticPr fontId="4"/>
  </si>
  <si>
    <t>2012/8/21</t>
  </si>
  <si>
    <t>エントランス庇</t>
  </si>
  <si>
    <t>有形/事業/建物</t>
  </si>
  <si>
    <t>バイオマスボイラー</t>
  </si>
  <si>
    <t>太陽光発電設備</t>
    <rPh sb="0" eb="3">
      <t>タイヨウコウ</t>
    </rPh>
    <rPh sb="3" eb="5">
      <t>ハツデン</t>
    </rPh>
    <rPh sb="5" eb="7">
      <t>セツビ</t>
    </rPh>
    <phoneticPr fontId="4"/>
  </si>
  <si>
    <t>舞台機構</t>
    <rPh sb="0" eb="2">
      <t>ブタイ</t>
    </rPh>
    <rPh sb="2" eb="4">
      <t>キコウ</t>
    </rPh>
    <phoneticPr fontId="4"/>
  </si>
  <si>
    <t>斎場しらぎく</t>
    <rPh sb="0" eb="2">
      <t>サイジョウ</t>
    </rPh>
    <phoneticPr fontId="4"/>
  </si>
  <si>
    <t>火葬炉</t>
    <rPh sb="0" eb="2">
      <t>カソウ</t>
    </rPh>
    <rPh sb="2" eb="3">
      <t>ロ</t>
    </rPh>
    <phoneticPr fontId="4"/>
  </si>
  <si>
    <t>市民課</t>
    <rPh sb="0" eb="3">
      <t>シミンカ</t>
    </rPh>
    <phoneticPr fontId="4"/>
  </si>
  <si>
    <t>基</t>
    <rPh sb="0" eb="1">
      <t>キ</t>
    </rPh>
    <phoneticPr fontId="4"/>
  </si>
  <si>
    <t>建物</t>
    <rPh sb="0" eb="2">
      <t>タテモノ</t>
    </rPh>
    <phoneticPr fontId="4"/>
  </si>
  <si>
    <t>FRPのようなもの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</si>
</sst>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</cellStyleXfs>
  <cellXfs count="594">
    <xf numFmtId="0" fontId="0" fillId="0" borderId="0" xfId="0">
      <alignment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4" xfId="0" applyFont="1" applyBorder="1">
      <alignment vertical="center"/>
    </xf>
    <xf numFmtId="0" fontId="8" fillId="0" borderId="45" xfId="0" applyFont="1" applyBorder="1" applyAlignment="1">
      <alignment horizontal="center" vertical="center"/>
    </xf>
    <xf numFmtId="0" fontId="8" fillId="0" borderId="45" xfId="0" applyFont="1" applyBorder="1">
      <alignment vertical="center"/>
    </xf>
    <xf numFmtId="0" fontId="8" fillId="0" borderId="45" xfId="0" applyFont="1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67" xfId="0" applyFont="1" applyBorder="1">
      <alignment vertical="center"/>
    </xf>
    <xf numFmtId="0" fontId="8" fillId="0" borderId="52" xfId="0" applyFont="1" applyBorder="1">
      <alignment vertical="center"/>
    </xf>
    <xf numFmtId="176" fontId="0" fillId="0" borderId="58" xfId="0" applyNumberFormat="1" applyBorder="1">
      <alignment vertical="center"/>
    </xf>
    <xf numFmtId="176" fontId="0" fillId="0" borderId="71" xfId="0" applyNumberFormat="1" applyBorder="1">
      <alignment vertical="center"/>
    </xf>
    <xf numFmtId="176" fontId="0" fillId="0" borderId="60" xfId="0" applyNumberFormat="1" applyBorder="1">
      <alignment vertical="center"/>
    </xf>
    <xf numFmtId="176" fontId="0" fillId="0" borderId="63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43" xfId="0" applyBorder="1">
      <alignment vertical="center"/>
    </xf>
    <xf numFmtId="0" fontId="0" fillId="0" borderId="43" xfId="0" applyFill="1" applyBorder="1" applyAlignment="1">
      <alignment vertical="top"/>
    </xf>
    <xf numFmtId="0" fontId="0" fillId="0" borderId="43" xfId="0" applyFont="1" applyFill="1" applyBorder="1" applyAlignment="1">
      <alignment vertical="top"/>
    </xf>
    <xf numFmtId="0" fontId="18" fillId="0" borderId="10" xfId="2" applyFont="1" applyBorder="1">
      <alignment vertical="center"/>
    </xf>
    <xf numFmtId="0" fontId="18" fillId="0" borderId="43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 wrapText="1"/>
    </xf>
    <xf numFmtId="0" fontId="9" fillId="0" borderId="8" xfId="2" applyFont="1" applyBorder="1">
      <alignment vertical="center"/>
    </xf>
    <xf numFmtId="0" fontId="9" fillId="0" borderId="9" xfId="2" applyFont="1" applyBorder="1">
      <alignment vertical="center"/>
    </xf>
    <xf numFmtId="0" fontId="9" fillId="0" borderId="44" xfId="2" applyFont="1" applyBorder="1" applyAlignment="1">
      <alignment horizontal="center" vertical="center"/>
    </xf>
    <xf numFmtId="0" fontId="9" fillId="0" borderId="13" xfId="2" applyFont="1" applyBorder="1">
      <alignment vertical="center"/>
    </xf>
    <xf numFmtId="0" fontId="9" fillId="0" borderId="44" xfId="2" applyFont="1" applyBorder="1">
      <alignment vertical="center"/>
    </xf>
    <xf numFmtId="0" fontId="9" fillId="0" borderId="65" xfId="2" applyFont="1" applyBorder="1" applyAlignment="1">
      <alignment horizontal="center" vertical="center"/>
    </xf>
    <xf numFmtId="0" fontId="9" fillId="0" borderId="46" xfId="2" applyFont="1" applyBorder="1">
      <alignment vertical="center"/>
    </xf>
    <xf numFmtId="0" fontId="9" fillId="0" borderId="45" xfId="2" applyFont="1" applyBorder="1" applyAlignment="1">
      <alignment horizontal="center" vertical="center"/>
    </xf>
    <xf numFmtId="0" fontId="9" fillId="0" borderId="65" xfId="2" applyFont="1" applyBorder="1">
      <alignment vertical="center"/>
    </xf>
    <xf numFmtId="0" fontId="9" fillId="0" borderId="50" xfId="2" applyFont="1" applyBorder="1">
      <alignment vertical="center"/>
    </xf>
    <xf numFmtId="0" fontId="9" fillId="0" borderId="45" xfId="2" applyFont="1" applyBorder="1">
      <alignment vertical="center"/>
    </xf>
    <xf numFmtId="0" fontId="9" fillId="0" borderId="48" xfId="2" applyFont="1" applyBorder="1">
      <alignment vertical="center"/>
    </xf>
    <xf numFmtId="0" fontId="9" fillId="0" borderId="49" xfId="2" applyFont="1" applyBorder="1">
      <alignment vertical="center"/>
    </xf>
    <xf numFmtId="0" fontId="9" fillId="0" borderId="50" xfId="2" applyFont="1" applyBorder="1" applyAlignment="1">
      <alignment vertical="center" wrapText="1"/>
    </xf>
    <xf numFmtId="0" fontId="9" fillId="0" borderId="49" xfId="2" applyFont="1" applyBorder="1" applyAlignment="1">
      <alignment horizontal="center" vertical="center"/>
    </xf>
    <xf numFmtId="0" fontId="9" fillId="0" borderId="47" xfId="2" applyFont="1" applyBorder="1">
      <alignment vertical="center"/>
    </xf>
    <xf numFmtId="0" fontId="9" fillId="0" borderId="75" xfId="2" applyFont="1" applyBorder="1">
      <alignment vertical="center"/>
    </xf>
    <xf numFmtId="0" fontId="19" fillId="0" borderId="13" xfId="2" applyFont="1" applyBorder="1">
      <alignment vertical="center"/>
    </xf>
    <xf numFmtId="0" fontId="19" fillId="0" borderId="51" xfId="2" applyFont="1" applyBorder="1">
      <alignment vertical="center"/>
    </xf>
    <xf numFmtId="0" fontId="9" fillId="0" borderId="77" xfId="2" applyFont="1" applyBorder="1">
      <alignment vertical="center"/>
    </xf>
    <xf numFmtId="0" fontId="9" fillId="0" borderId="46" xfId="2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0" xfId="0" applyFont="1" applyBorder="1">
      <alignment vertical="center"/>
    </xf>
    <xf numFmtId="0" fontId="16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9" fillId="0" borderId="102" xfId="0" applyFont="1" applyBorder="1">
      <alignment vertical="center"/>
    </xf>
    <xf numFmtId="0" fontId="8" fillId="0" borderId="102" xfId="0" applyFont="1" applyBorder="1">
      <alignment vertical="center"/>
    </xf>
    <xf numFmtId="0" fontId="8" fillId="0" borderId="53" xfId="0" applyFont="1" applyBorder="1">
      <alignment vertical="center"/>
    </xf>
    <xf numFmtId="0" fontId="9" fillId="0" borderId="60" xfId="4" applyFont="1" applyFill="1" applyBorder="1" applyAlignment="1">
      <alignment horizontal="left" vertical="center"/>
    </xf>
    <xf numFmtId="0" fontId="8" fillId="0" borderId="71" xfId="0" applyFont="1" applyBorder="1">
      <alignment vertical="center"/>
    </xf>
    <xf numFmtId="0" fontId="8" fillId="0" borderId="60" xfId="0" applyFont="1" applyBorder="1">
      <alignment vertical="center"/>
    </xf>
    <xf numFmtId="0" fontId="8" fillId="0" borderId="63" xfId="0" applyFont="1" applyBorder="1">
      <alignment vertical="center"/>
    </xf>
    <xf numFmtId="0" fontId="9" fillId="0" borderId="63" xfId="0" applyFont="1" applyBorder="1">
      <alignment vertical="center"/>
    </xf>
    <xf numFmtId="0" fontId="0" fillId="0" borderId="61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3" xfId="0" applyFill="1" applyBorder="1" applyAlignment="1">
      <alignment horizontal="center" vertical="top"/>
    </xf>
    <xf numFmtId="0" fontId="0" fillId="0" borderId="43" xfId="0" applyBorder="1" applyAlignment="1">
      <alignment horizontal="center" vertical="center"/>
    </xf>
    <xf numFmtId="0" fontId="0" fillId="0" borderId="43" xfId="0" applyFill="1" applyBorder="1" applyAlignment="1">
      <alignment horizontal="center" vertical="top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 shrinkToFit="1"/>
    </xf>
    <xf numFmtId="0" fontId="24" fillId="4" borderId="0" xfId="0" applyFont="1" applyFill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Protection="1">
      <alignment vertical="center"/>
    </xf>
    <xf numFmtId="0" fontId="12" fillId="0" borderId="0" xfId="0" applyNumberFormat="1" applyFont="1" applyAlignment="1" applyProtection="1">
      <alignment horizontal="center" vertical="center"/>
    </xf>
    <xf numFmtId="38" fontId="16" fillId="0" borderId="0" xfId="1" applyFo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 shrinkToFit="1"/>
    </xf>
    <xf numFmtId="0" fontId="16" fillId="0" borderId="0" xfId="0" applyFont="1" applyFill="1" applyAlignment="1" applyProtection="1">
      <alignment horizontal="center" vertical="center"/>
    </xf>
    <xf numFmtId="0" fontId="0" fillId="8" borderId="0" xfId="0" applyFont="1" applyFill="1" applyAlignment="1" applyProtection="1">
      <alignment horizontal="left" vertical="center"/>
    </xf>
    <xf numFmtId="0" fontId="0" fillId="8" borderId="0" xfId="0" applyFont="1" applyFill="1" applyAlignment="1" applyProtection="1">
      <alignment vertical="center" shrinkToFit="1"/>
    </xf>
    <xf numFmtId="0" fontId="0" fillId="8" borderId="0" xfId="0" applyFont="1" applyFill="1" applyAlignment="1" applyProtection="1">
      <alignment vertical="center"/>
    </xf>
    <xf numFmtId="0" fontId="0" fillId="8" borderId="0" xfId="0" applyFont="1" applyFill="1" applyAlignment="1" applyProtection="1">
      <alignment horizontal="center" vertical="center"/>
    </xf>
    <xf numFmtId="0" fontId="16" fillId="8" borderId="0" xfId="0" applyFont="1" applyFill="1" applyProtection="1">
      <alignment vertical="center"/>
    </xf>
    <xf numFmtId="0" fontId="0" fillId="9" borderId="0" xfId="0" applyFont="1" applyFill="1" applyAlignment="1" applyProtection="1">
      <alignment horizontal="left" vertical="center"/>
    </xf>
    <xf numFmtId="0" fontId="0" fillId="9" borderId="0" xfId="0" applyFont="1" applyFill="1" applyAlignment="1" applyProtection="1">
      <alignment vertical="center" shrinkToFit="1"/>
    </xf>
    <xf numFmtId="0" fontId="0" fillId="9" borderId="0" xfId="0" applyFont="1" applyFill="1" applyAlignment="1" applyProtection="1">
      <alignment vertical="center"/>
    </xf>
    <xf numFmtId="0" fontId="0" fillId="9" borderId="0" xfId="0" applyFont="1" applyFill="1" applyAlignment="1" applyProtection="1">
      <alignment horizontal="center" vertical="center"/>
    </xf>
    <xf numFmtId="0" fontId="16" fillId="9" borderId="0" xfId="0" applyFont="1" applyFill="1" applyProtection="1">
      <alignment vertical="center"/>
    </xf>
    <xf numFmtId="0" fontId="0" fillId="10" borderId="43" xfId="0" applyFont="1" applyFill="1" applyBorder="1" applyAlignment="1" applyProtection="1">
      <alignment horizontal="center" vertical="center" shrinkToFit="1"/>
    </xf>
    <xf numFmtId="0" fontId="0" fillId="0" borderId="0" xfId="0" applyFont="1" applyFill="1" applyAlignment="1" applyProtection="1">
      <alignment vertical="center" shrinkToFit="1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16" fillId="0" borderId="0" xfId="0" applyFont="1" applyFill="1" applyProtection="1">
      <alignment vertical="center"/>
    </xf>
    <xf numFmtId="0" fontId="0" fillId="3" borderId="43" xfId="0" applyFont="1" applyFill="1" applyBorder="1" applyAlignment="1" applyProtection="1">
      <alignment horizontal="center" vertical="center" shrinkToFit="1"/>
    </xf>
    <xf numFmtId="0" fontId="16" fillId="0" borderId="0" xfId="0" applyFont="1" applyFill="1" applyAlignment="1" applyProtection="1">
      <alignment horizontal="left" vertical="center" shrinkToFit="1"/>
    </xf>
    <xf numFmtId="0" fontId="15" fillId="0" borderId="22" xfId="0" applyFont="1" applyBorder="1" applyAlignment="1" applyProtection="1">
      <alignment horizontal="center" vertical="center"/>
    </xf>
    <xf numFmtId="38" fontId="14" fillId="0" borderId="0" xfId="1" applyFont="1" applyProtection="1">
      <alignment vertical="center"/>
    </xf>
    <xf numFmtId="38" fontId="15" fillId="0" borderId="0" xfId="1" applyFont="1" applyProtection="1">
      <alignment vertical="center"/>
    </xf>
    <xf numFmtId="38" fontId="15" fillId="0" borderId="0" xfId="1" applyFont="1" applyAlignment="1" applyProtection="1">
      <alignment horizontal="center" vertical="center"/>
    </xf>
    <xf numFmtId="0" fontId="16" fillId="0" borderId="41" xfId="0" applyFont="1" applyFill="1" applyBorder="1" applyAlignment="1" applyProtection="1">
      <alignment vertical="center"/>
    </xf>
    <xf numFmtId="0" fontId="16" fillId="0" borderId="22" xfId="0" applyFont="1" applyFill="1" applyBorder="1" applyAlignment="1" applyProtection="1">
      <alignment horizontal="center" vertical="top" wrapText="1"/>
    </xf>
    <xf numFmtId="0" fontId="16" fillId="0" borderId="22" xfId="0" applyFont="1" applyFill="1" applyBorder="1" applyAlignment="1" applyProtection="1">
      <alignment horizontal="center" vertical="center" wrapText="1" shrinkToFit="1"/>
    </xf>
    <xf numFmtId="0" fontId="16" fillId="0" borderId="35" xfId="0" applyFont="1" applyFill="1" applyBorder="1" applyAlignment="1" applyProtection="1">
      <alignment horizontal="center" vertical="center" wrapText="1"/>
    </xf>
    <xf numFmtId="0" fontId="16" fillId="0" borderId="41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41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</xf>
    <xf numFmtId="0" fontId="12" fillId="0" borderId="0" xfId="0" applyFont="1" applyFill="1" applyProtection="1">
      <alignment vertical="center"/>
    </xf>
    <xf numFmtId="0" fontId="11" fillId="7" borderId="93" xfId="0" applyFont="1" applyFill="1" applyBorder="1" applyAlignment="1" applyProtection="1">
      <alignment horizontal="center" vertical="center" wrapText="1"/>
    </xf>
    <xf numFmtId="0" fontId="16" fillId="0" borderId="99" xfId="0" applyFont="1" applyFill="1" applyBorder="1" applyAlignment="1" applyProtection="1">
      <alignment horizontal="center" vertical="center"/>
    </xf>
    <xf numFmtId="0" fontId="16" fillId="7" borderId="94" xfId="0" applyFont="1" applyFill="1" applyBorder="1" applyAlignment="1" applyProtection="1">
      <alignment horizontal="center" vertical="center"/>
    </xf>
    <xf numFmtId="0" fontId="16" fillId="5" borderId="94" xfId="0" applyFont="1" applyFill="1" applyBorder="1" applyAlignment="1" applyProtection="1">
      <alignment horizontal="center" vertical="center"/>
    </xf>
    <xf numFmtId="0" fontId="16" fillId="7" borderId="95" xfId="0" applyFont="1" applyFill="1" applyBorder="1" applyAlignment="1" applyProtection="1">
      <alignment horizontal="center" vertical="center"/>
    </xf>
    <xf numFmtId="0" fontId="11" fillId="7" borderId="87" xfId="0" applyFont="1" applyFill="1" applyBorder="1" applyAlignment="1" applyProtection="1">
      <alignment horizontal="center" vertical="center" wrapText="1"/>
    </xf>
    <xf numFmtId="0" fontId="16" fillId="0" borderId="67" xfId="0" applyFont="1" applyFill="1" applyBorder="1" applyAlignment="1" applyProtection="1">
      <alignment horizontal="center" vertical="center"/>
    </xf>
    <xf numFmtId="0" fontId="16" fillId="7" borderId="88" xfId="0" applyFont="1" applyFill="1" applyBorder="1" applyAlignment="1" applyProtection="1">
      <alignment horizontal="center" vertical="center"/>
    </xf>
    <xf numFmtId="0" fontId="16" fillId="5" borderId="88" xfId="0" applyFont="1" applyFill="1" applyBorder="1" applyAlignment="1" applyProtection="1">
      <alignment horizontal="center" vertical="center"/>
    </xf>
    <xf numFmtId="0" fontId="16" fillId="7" borderId="89" xfId="0" applyFont="1" applyFill="1" applyBorder="1" applyAlignment="1" applyProtection="1">
      <alignment horizontal="center" vertical="center"/>
    </xf>
    <xf numFmtId="38" fontId="16" fillId="0" borderId="55" xfId="1" applyFont="1" applyFill="1" applyBorder="1" applyAlignment="1" applyProtection="1">
      <alignment horizontal="center" vertical="center"/>
    </xf>
    <xf numFmtId="38" fontId="16" fillId="0" borderId="56" xfId="1" applyFont="1" applyFill="1" applyBorder="1" applyAlignment="1" applyProtection="1">
      <alignment horizontal="center" vertical="center"/>
    </xf>
    <xf numFmtId="38" fontId="16" fillId="0" borderId="112" xfId="1" applyFont="1" applyFill="1" applyBorder="1" applyAlignment="1" applyProtection="1">
      <alignment horizontal="center" vertical="center"/>
    </xf>
    <xf numFmtId="0" fontId="16" fillId="7" borderId="96" xfId="0" applyFont="1" applyFill="1" applyBorder="1" applyAlignment="1" applyProtection="1">
      <alignment horizontal="center" vertical="center" textRotation="255" wrapText="1"/>
    </xf>
    <xf numFmtId="0" fontId="16" fillId="0" borderId="17" xfId="0" applyFont="1" applyFill="1" applyBorder="1" applyAlignment="1" applyProtection="1">
      <alignment horizontal="center" vertical="center" textRotation="255" wrapText="1"/>
    </xf>
    <xf numFmtId="0" fontId="16" fillId="7" borderId="97" xfId="0" applyFont="1" applyFill="1" applyBorder="1" applyAlignment="1" applyProtection="1">
      <alignment horizontal="center" vertical="center" textRotation="255" wrapText="1"/>
    </xf>
    <xf numFmtId="0" fontId="16" fillId="5" borderId="97" xfId="0" applyFont="1" applyFill="1" applyBorder="1" applyAlignment="1" applyProtection="1">
      <alignment horizontal="center" vertical="center" textRotation="255" wrapText="1"/>
    </xf>
    <xf numFmtId="0" fontId="16" fillId="7" borderId="98" xfId="0" applyFont="1" applyFill="1" applyBorder="1" applyAlignment="1" applyProtection="1">
      <alignment horizontal="center" vertical="center" textRotation="255" wrapText="1"/>
    </xf>
    <xf numFmtId="38" fontId="16" fillId="0" borderId="119" xfId="1" applyFont="1" applyFill="1" applyBorder="1" applyAlignment="1" applyProtection="1">
      <alignment horizontal="center" vertical="center" textRotation="255" wrapText="1"/>
    </xf>
    <xf numFmtId="38" fontId="11" fillId="0" borderId="114" xfId="1" applyFont="1" applyFill="1" applyBorder="1" applyAlignment="1" applyProtection="1">
      <alignment horizontal="center" vertical="center" textRotation="255" wrapText="1"/>
    </xf>
    <xf numFmtId="38" fontId="16" fillId="0" borderId="114" xfId="1" applyFont="1" applyFill="1" applyBorder="1" applyAlignment="1" applyProtection="1">
      <alignment horizontal="center" vertical="center" textRotation="255" wrapText="1"/>
    </xf>
    <xf numFmtId="38" fontId="16" fillId="0" borderId="114" xfId="1" applyFont="1" applyFill="1" applyBorder="1" applyAlignment="1" applyProtection="1">
      <alignment vertical="center" textRotation="255" wrapText="1"/>
    </xf>
    <xf numFmtId="38" fontId="16" fillId="0" borderId="115" xfId="1" applyFont="1" applyFill="1" applyBorder="1" applyAlignment="1" applyProtection="1">
      <alignment horizontal="center" vertical="center" textRotation="255" wrapText="1"/>
    </xf>
    <xf numFmtId="38" fontId="11" fillId="0" borderId="119" xfId="1" applyFont="1" applyFill="1" applyBorder="1" applyAlignment="1" applyProtection="1">
      <alignment vertical="center" textRotation="255" wrapText="1"/>
    </xf>
    <xf numFmtId="38" fontId="11" fillId="0" borderId="114" xfId="1" applyFont="1" applyFill="1" applyBorder="1" applyAlignment="1" applyProtection="1">
      <alignment vertical="center" textRotation="255" wrapText="1"/>
    </xf>
    <xf numFmtId="38" fontId="16" fillId="0" borderId="115" xfId="1" applyFont="1" applyFill="1" applyBorder="1" applyAlignment="1" applyProtection="1">
      <alignment vertical="center" textRotation="255" wrapText="1"/>
    </xf>
    <xf numFmtId="0" fontId="16" fillId="0" borderId="0" xfId="0" applyFont="1" applyFill="1" applyBorder="1" applyAlignment="1" applyProtection="1">
      <alignment vertical="center" textRotation="255" wrapText="1"/>
    </xf>
    <xf numFmtId="0" fontId="16" fillId="0" borderId="0" xfId="0" applyFont="1" applyFill="1" applyAlignment="1" applyProtection="1">
      <alignment vertical="center" wrapText="1"/>
    </xf>
    <xf numFmtId="0" fontId="0" fillId="8" borderId="109" xfId="0" applyFont="1" applyFill="1" applyBorder="1" applyAlignment="1" applyProtection="1">
      <alignment horizontal="center" vertical="center"/>
    </xf>
    <xf numFmtId="0" fontId="0" fillId="8" borderId="107" xfId="0" applyFont="1" applyFill="1" applyBorder="1" applyAlignment="1" applyProtection="1">
      <alignment horizontal="center" vertical="center"/>
    </xf>
    <xf numFmtId="0" fontId="0" fillId="8" borderId="105" xfId="0" applyFont="1" applyFill="1" applyBorder="1" applyAlignment="1" applyProtection="1">
      <alignment horizontal="center" vertical="center"/>
    </xf>
    <xf numFmtId="0" fontId="0" fillId="8" borderId="106" xfId="0" applyFont="1" applyFill="1" applyBorder="1" applyAlignment="1" applyProtection="1">
      <alignment horizontal="center" vertical="center"/>
    </xf>
    <xf numFmtId="0" fontId="0" fillId="8" borderId="106" xfId="0" applyFont="1" applyFill="1" applyBorder="1" applyAlignment="1" applyProtection="1">
      <alignment horizontal="center" vertical="center" shrinkToFit="1"/>
    </xf>
    <xf numFmtId="38" fontId="20" fillId="8" borderId="105" xfId="1" applyFont="1" applyFill="1" applyBorder="1" applyAlignment="1" applyProtection="1">
      <alignment horizontal="center" vertical="center"/>
    </xf>
    <xf numFmtId="40" fontId="20" fillId="8" borderId="106" xfId="1" applyNumberFormat="1" applyFont="1" applyFill="1" applyBorder="1" applyAlignment="1" applyProtection="1">
      <alignment horizontal="center" vertical="center"/>
    </xf>
    <xf numFmtId="0" fontId="0" fillId="8" borderId="105" xfId="0" applyNumberFormat="1" applyFont="1" applyFill="1" applyBorder="1" applyAlignment="1" applyProtection="1">
      <alignment horizontal="center" vertical="center"/>
    </xf>
    <xf numFmtId="0" fontId="0" fillId="8" borderId="106" xfId="0" applyNumberFormat="1" applyFont="1" applyFill="1" applyBorder="1" applyAlignment="1" applyProtection="1">
      <alignment horizontal="center" vertical="center" shrinkToFit="1"/>
    </xf>
    <xf numFmtId="0" fontId="0" fillId="8" borderId="106" xfId="0" applyNumberFormat="1" applyFont="1" applyFill="1" applyBorder="1" applyAlignment="1" applyProtection="1">
      <alignment horizontal="center" vertical="center"/>
    </xf>
    <xf numFmtId="0" fontId="0" fillId="8" borderId="108" xfId="0" applyFill="1" applyBorder="1" applyAlignment="1" applyProtection="1">
      <alignment horizontal="center" vertical="center"/>
    </xf>
    <xf numFmtId="0" fontId="0" fillId="8" borderId="108" xfId="0" applyFont="1" applyFill="1" applyBorder="1" applyAlignment="1" applyProtection="1">
      <alignment horizontal="center" vertical="center"/>
    </xf>
    <xf numFmtId="0" fontId="0" fillId="8" borderId="110" xfId="0" applyFont="1" applyFill="1" applyBorder="1" applyAlignment="1" applyProtection="1">
      <alignment horizontal="center" vertical="center"/>
    </xf>
    <xf numFmtId="0" fontId="0" fillId="8" borderId="43" xfId="0" applyFont="1" applyFill="1" applyBorder="1" applyAlignment="1" applyProtection="1">
      <alignment horizontal="center" vertical="center"/>
    </xf>
    <xf numFmtId="0" fontId="0" fillId="8" borderId="7" xfId="0" applyFont="1" applyFill="1" applyBorder="1" applyAlignment="1" applyProtection="1">
      <alignment horizontal="center" vertical="center"/>
    </xf>
    <xf numFmtId="0" fontId="0" fillId="8" borderId="102" xfId="0" applyFont="1" applyFill="1" applyBorder="1" applyAlignment="1" applyProtection="1">
      <alignment horizontal="center" vertical="center"/>
    </xf>
    <xf numFmtId="0" fontId="16" fillId="0" borderId="96" xfId="0" applyFont="1" applyFill="1" applyBorder="1" applyAlignment="1" applyProtection="1">
      <alignment vertical="center" textRotation="255" wrapText="1"/>
    </xf>
    <xf numFmtId="0" fontId="16" fillId="0" borderId="19" xfId="0" applyFont="1" applyFill="1" applyBorder="1" applyAlignment="1" applyProtection="1">
      <alignment vertical="center" textRotation="255" wrapText="1"/>
    </xf>
    <xf numFmtId="0" fontId="16" fillId="0" borderId="123" xfId="0" applyFont="1" applyFill="1" applyBorder="1" applyAlignment="1" applyProtection="1">
      <alignment vertical="center" textRotation="255" wrapText="1"/>
    </xf>
    <xf numFmtId="0" fontId="16" fillId="0" borderId="23" xfId="0" applyFont="1" applyFill="1" applyBorder="1" applyAlignment="1" applyProtection="1">
      <alignment vertical="center" textRotation="255" wrapText="1"/>
    </xf>
    <xf numFmtId="0" fontId="16" fillId="0" borderId="24" xfId="0" applyFont="1" applyFill="1" applyBorder="1" applyAlignment="1" applyProtection="1">
      <alignment vertical="center" textRotation="255" wrapText="1"/>
    </xf>
    <xf numFmtId="0" fontId="16" fillId="0" borderId="0" xfId="0" applyFont="1" applyFill="1" applyBorder="1" applyAlignment="1" applyProtection="1">
      <alignment horizontal="center" vertical="center" textRotation="255"/>
    </xf>
    <xf numFmtId="38" fontId="16" fillId="0" borderId="78" xfId="1" applyFont="1" applyFill="1" applyBorder="1" applyAlignment="1" applyProtection="1">
      <alignment horizontal="center" vertical="center" textRotation="255" wrapText="1"/>
    </xf>
    <xf numFmtId="38" fontId="16" fillId="0" borderId="18" xfId="1" applyFont="1" applyFill="1" applyBorder="1" applyAlignment="1" applyProtection="1">
      <alignment vertical="center" textRotation="255" wrapText="1"/>
    </xf>
    <xf numFmtId="0" fontId="16" fillId="0" borderId="78" xfId="0" applyFont="1" applyFill="1" applyBorder="1" applyAlignment="1" applyProtection="1">
      <alignment horizontal="center" vertical="center" textRotation="255" wrapText="1"/>
    </xf>
    <xf numFmtId="0" fontId="16" fillId="0" borderId="18" xfId="0" applyFont="1" applyFill="1" applyBorder="1" applyAlignment="1" applyProtection="1">
      <alignment vertical="center" textRotation="255" wrapText="1"/>
    </xf>
    <xf numFmtId="38" fontId="11" fillId="0" borderId="19" xfId="1" applyNumberFormat="1" applyFont="1" applyFill="1" applyBorder="1" applyAlignment="1" applyProtection="1">
      <alignment horizontal="center" vertical="center" textRotation="255" wrapText="1"/>
    </xf>
    <xf numFmtId="0" fontId="0" fillId="9" borderId="55" xfId="0" applyFont="1" applyFill="1" applyBorder="1" applyAlignment="1" applyProtection="1">
      <alignment horizontal="center" vertical="center"/>
    </xf>
    <xf numFmtId="0" fontId="0" fillId="9" borderId="112" xfId="0" applyFont="1" applyFill="1" applyBorder="1" applyAlignment="1" applyProtection="1">
      <alignment horizontal="center" vertical="center"/>
    </xf>
    <xf numFmtId="0" fontId="0" fillId="9" borderId="111" xfId="0" applyFont="1" applyFill="1" applyBorder="1" applyAlignment="1" applyProtection="1">
      <alignment horizontal="center" vertical="center"/>
    </xf>
    <xf numFmtId="0" fontId="0" fillId="9" borderId="56" xfId="0" applyFont="1" applyFill="1" applyBorder="1" applyAlignment="1" applyProtection="1">
      <alignment horizontal="center" vertical="center"/>
    </xf>
    <xf numFmtId="0" fontId="0" fillId="9" borderId="56" xfId="0" applyFont="1" applyFill="1" applyBorder="1" applyAlignment="1" applyProtection="1">
      <alignment horizontal="center" vertical="center" shrinkToFit="1"/>
    </xf>
    <xf numFmtId="0" fontId="0" fillId="9" borderId="113" xfId="0" applyFont="1" applyFill="1" applyBorder="1" applyAlignment="1" applyProtection="1">
      <alignment horizontal="center" vertical="center"/>
    </xf>
    <xf numFmtId="38" fontId="20" fillId="9" borderId="113" xfId="1" applyFont="1" applyFill="1" applyBorder="1" applyAlignment="1" applyProtection="1">
      <alignment horizontal="center" vertical="center"/>
    </xf>
    <xf numFmtId="40" fontId="20" fillId="9" borderId="114" xfId="1" applyNumberFormat="1" applyFont="1" applyFill="1" applyBorder="1" applyAlignment="1" applyProtection="1">
      <alignment horizontal="center" vertical="center"/>
    </xf>
    <xf numFmtId="0" fontId="0" fillId="9" borderId="114" xfId="0" applyFont="1" applyFill="1" applyBorder="1" applyAlignment="1" applyProtection="1">
      <alignment horizontal="center" vertical="center"/>
    </xf>
    <xf numFmtId="0" fontId="0" fillId="9" borderId="115" xfId="0" applyFont="1" applyFill="1" applyBorder="1" applyAlignment="1" applyProtection="1">
      <alignment horizontal="center" vertical="center"/>
    </xf>
    <xf numFmtId="0" fontId="0" fillId="9" borderId="113" xfId="0" applyNumberFormat="1" applyFont="1" applyFill="1" applyBorder="1" applyAlignment="1" applyProtection="1">
      <alignment horizontal="center" vertical="center"/>
    </xf>
    <xf numFmtId="0" fontId="0" fillId="9" borderId="56" xfId="0" applyNumberFormat="1" applyFont="1" applyFill="1" applyBorder="1" applyAlignment="1" applyProtection="1">
      <alignment horizontal="center" vertical="center" shrinkToFit="1"/>
    </xf>
    <xf numFmtId="0" fontId="0" fillId="9" borderId="56" xfId="0" applyNumberFormat="1" applyFont="1" applyFill="1" applyBorder="1" applyAlignment="1" applyProtection="1">
      <alignment horizontal="center" vertical="center"/>
    </xf>
    <xf numFmtId="0" fontId="0" fillId="9" borderId="116" xfId="0" applyFont="1" applyFill="1" applyBorder="1" applyAlignment="1" applyProtection="1">
      <alignment horizontal="center" vertical="center"/>
    </xf>
    <xf numFmtId="0" fontId="0" fillId="9" borderId="58" xfId="0" applyFont="1" applyFill="1" applyBorder="1" applyAlignment="1" applyProtection="1">
      <alignment horizontal="center" vertical="center"/>
    </xf>
    <xf numFmtId="0" fontId="0" fillId="9" borderId="43" xfId="0" applyFont="1" applyFill="1" applyBorder="1" applyAlignment="1" applyProtection="1">
      <alignment horizontal="center" vertical="center"/>
    </xf>
    <xf numFmtId="0" fontId="0" fillId="9" borderId="21" xfId="0" applyFont="1" applyFill="1" applyBorder="1" applyAlignment="1" applyProtection="1">
      <alignment horizontal="center" vertical="center"/>
    </xf>
    <xf numFmtId="0" fontId="0" fillId="9" borderId="102" xfId="0" applyFont="1" applyFill="1" applyBorder="1" applyAlignment="1" applyProtection="1">
      <alignment horizontal="center" vertical="center"/>
    </xf>
    <xf numFmtId="0" fontId="0" fillId="9" borderId="82" xfId="0" applyFont="1" applyFill="1" applyBorder="1" applyAlignment="1" applyProtection="1">
      <alignment horizontal="center" vertical="center"/>
    </xf>
    <xf numFmtId="0" fontId="16" fillId="0" borderId="28" xfId="0" applyFont="1" applyFill="1" applyBorder="1" applyAlignment="1" applyProtection="1">
      <alignment vertical="center" textRotation="255" wrapText="1"/>
    </xf>
    <xf numFmtId="0" fontId="16" fillId="0" borderId="29" xfId="0" applyFont="1" applyFill="1" applyBorder="1" applyAlignment="1" applyProtection="1">
      <alignment vertical="center" textRotation="255" wrapText="1"/>
    </xf>
    <xf numFmtId="0" fontId="16" fillId="0" borderId="30" xfId="0" applyFont="1" applyFill="1" applyBorder="1" applyAlignment="1" applyProtection="1">
      <alignment vertical="center" textRotation="255" wrapText="1"/>
    </xf>
    <xf numFmtId="0" fontId="9" fillId="0" borderId="35" xfId="0" applyFont="1" applyFill="1" applyBorder="1" applyAlignment="1" applyProtection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 wrapText="1"/>
    </xf>
    <xf numFmtId="0" fontId="9" fillId="3" borderId="35" xfId="0" applyFont="1" applyFill="1" applyBorder="1" applyAlignment="1" applyProtection="1">
      <alignment horizontal="center" vertical="center" wrapText="1"/>
    </xf>
    <xf numFmtId="0" fontId="9" fillId="0" borderId="37" xfId="0" applyFont="1" applyFill="1" applyBorder="1" applyAlignment="1" applyProtection="1">
      <alignment horizontal="center" vertical="center" wrapText="1"/>
    </xf>
    <xf numFmtId="0" fontId="9" fillId="0" borderId="37" xfId="0" applyFont="1" applyFill="1" applyBorder="1" applyAlignment="1" applyProtection="1">
      <alignment horizontal="center" vertical="center" shrinkToFit="1"/>
    </xf>
    <xf numFmtId="0" fontId="17" fillId="0" borderId="37" xfId="0" applyFont="1" applyFill="1" applyBorder="1" applyAlignment="1" applyProtection="1">
      <alignment horizontal="center" vertical="center" wrapText="1"/>
    </xf>
    <xf numFmtId="0" fontId="17" fillId="10" borderId="37" xfId="0" applyFont="1" applyFill="1" applyBorder="1" applyAlignment="1" applyProtection="1">
      <alignment horizontal="center" vertical="center" wrapText="1"/>
    </xf>
    <xf numFmtId="0" fontId="17" fillId="10" borderId="38" xfId="0" applyFont="1" applyFill="1" applyBorder="1" applyAlignment="1" applyProtection="1">
      <alignment horizontal="center" vertical="center" wrapText="1"/>
    </xf>
    <xf numFmtId="0" fontId="17" fillId="10" borderId="35" xfId="0" applyFont="1" applyFill="1" applyBorder="1" applyAlignment="1" applyProtection="1">
      <alignment horizontal="center" vertical="center" wrapText="1"/>
    </xf>
    <xf numFmtId="0" fontId="9" fillId="10" borderId="38" xfId="0" applyFont="1" applyFill="1" applyBorder="1" applyAlignment="1" applyProtection="1">
      <alignment horizontal="center" vertical="center" wrapText="1"/>
    </xf>
    <xf numFmtId="0" fontId="17" fillId="3" borderId="35" xfId="0" applyFont="1" applyFill="1" applyBorder="1" applyAlignment="1" applyProtection="1">
      <alignment horizontal="center" vertical="center" wrapText="1"/>
    </xf>
    <xf numFmtId="0" fontId="17" fillId="10" borderId="37" xfId="0" applyFont="1" applyFill="1" applyBorder="1" applyAlignment="1" applyProtection="1">
      <alignment horizontal="center" vertical="center" wrapText="1" shrinkToFit="1"/>
    </xf>
    <xf numFmtId="0" fontId="17" fillId="0" borderId="38" xfId="0" applyFont="1" applyFill="1" applyBorder="1" applyAlignment="1" applyProtection="1">
      <alignment horizontal="center" vertical="center" wrapText="1"/>
    </xf>
    <xf numFmtId="0" fontId="17" fillId="0" borderId="35" xfId="0" applyFont="1" applyFill="1" applyBorder="1" applyAlignment="1" applyProtection="1">
      <alignment horizontal="center" vertical="center" wrapText="1"/>
    </xf>
    <xf numFmtId="0" fontId="17" fillId="0" borderId="96" xfId="0" applyFont="1" applyFill="1" applyBorder="1" applyAlignment="1" applyProtection="1">
      <alignment horizontal="center" vertical="center" wrapText="1"/>
    </xf>
    <xf numFmtId="0" fontId="17" fillId="0" borderId="97" xfId="0" applyFont="1" applyFill="1" applyBorder="1" applyAlignment="1" applyProtection="1">
      <alignment horizontal="center" vertical="center" wrapText="1"/>
    </xf>
    <xf numFmtId="0" fontId="17" fillId="3" borderId="97" xfId="0" applyFont="1" applyFill="1" applyBorder="1" applyAlignment="1" applyProtection="1">
      <alignment horizontal="center" vertical="center" wrapText="1"/>
    </xf>
    <xf numFmtId="0" fontId="17" fillId="0" borderId="98" xfId="0" applyFont="1" applyFill="1" applyBorder="1" applyAlignment="1" applyProtection="1">
      <alignment horizontal="center" vertical="center" wrapText="1"/>
    </xf>
    <xf numFmtId="0" fontId="17" fillId="0" borderId="35" xfId="0" applyNumberFormat="1" applyFont="1" applyFill="1" applyBorder="1" applyAlignment="1" applyProtection="1">
      <alignment horizontal="center" vertical="center" wrapText="1"/>
    </xf>
    <xf numFmtId="0" fontId="17" fillId="0" borderId="37" xfId="0" applyNumberFormat="1" applyFont="1" applyFill="1" applyBorder="1" applyAlignment="1" applyProtection="1">
      <alignment horizontal="center" vertical="center" wrapText="1"/>
    </xf>
    <xf numFmtId="0" fontId="17" fillId="0" borderId="36" xfId="0" applyFont="1" applyFill="1" applyBorder="1" applyAlignment="1" applyProtection="1">
      <alignment horizontal="center" vertical="center" wrapText="1"/>
    </xf>
    <xf numFmtId="0" fontId="17" fillId="0" borderId="72" xfId="0" applyFont="1" applyFill="1" applyBorder="1" applyAlignment="1" applyProtection="1">
      <alignment horizontal="center" vertical="center" wrapText="1"/>
    </xf>
    <xf numFmtId="38" fontId="17" fillId="0" borderId="35" xfId="1" applyFont="1" applyFill="1" applyBorder="1" applyAlignment="1" applyProtection="1">
      <alignment horizontal="center" vertical="center"/>
    </xf>
    <xf numFmtId="38" fontId="17" fillId="0" borderId="37" xfId="1" applyFont="1" applyFill="1" applyBorder="1" applyAlignment="1" applyProtection="1">
      <alignment horizontal="center" vertical="center"/>
    </xf>
    <xf numFmtId="38" fontId="17" fillId="0" borderId="38" xfId="1" applyFont="1" applyFill="1" applyBorder="1" applyAlignment="1" applyProtection="1">
      <alignment horizontal="center" vertical="center"/>
    </xf>
    <xf numFmtId="38" fontId="17" fillId="0" borderId="22" xfId="1" applyFont="1" applyFill="1" applyBorder="1" applyAlignment="1" applyProtection="1">
      <alignment horizontal="center" vertical="center" wrapText="1"/>
    </xf>
    <xf numFmtId="0" fontId="17" fillId="3" borderId="37" xfId="0" applyFont="1" applyFill="1" applyBorder="1" applyAlignment="1" applyProtection="1">
      <alignment horizontal="center" vertical="center" wrapText="1"/>
    </xf>
    <xf numFmtId="0" fontId="17" fillId="0" borderId="22" xfId="0" applyFont="1" applyFill="1" applyBorder="1" applyAlignment="1" applyProtection="1">
      <alignment horizontal="center" vertical="center" wrapText="1"/>
    </xf>
    <xf numFmtId="0" fontId="17" fillId="10" borderId="120" xfId="0" applyFont="1" applyFill="1" applyBorder="1" applyAlignment="1" applyProtection="1">
      <alignment horizontal="center" vertical="center" wrapText="1"/>
    </xf>
    <xf numFmtId="38" fontId="17" fillId="0" borderId="92" xfId="1" applyFont="1" applyFill="1" applyBorder="1" applyAlignment="1" applyProtection="1">
      <alignment horizontal="center" vertical="center" wrapText="1"/>
    </xf>
    <xf numFmtId="38" fontId="17" fillId="0" borderId="104" xfId="1" applyFont="1" applyFill="1" applyBorder="1" applyAlignment="1" applyProtection="1">
      <alignment horizontal="center" vertical="center" wrapText="1"/>
    </xf>
    <xf numFmtId="38" fontId="9" fillId="0" borderId="37" xfId="1" applyFont="1" applyFill="1" applyBorder="1" applyAlignment="1" applyProtection="1">
      <alignment horizontal="center" vertical="center" wrapText="1"/>
    </xf>
    <xf numFmtId="38" fontId="17" fillId="0" borderId="37" xfId="1" applyFont="1" applyFill="1" applyBorder="1" applyAlignment="1" applyProtection="1">
      <alignment horizontal="center" vertical="center" wrapText="1"/>
    </xf>
    <xf numFmtId="38" fontId="17" fillId="0" borderId="38" xfId="1" applyFont="1" applyFill="1" applyBorder="1" applyAlignment="1" applyProtection="1">
      <alignment horizontal="center" vertical="center" wrapText="1"/>
    </xf>
    <xf numFmtId="38" fontId="17" fillId="0" borderId="35" xfId="1" applyFont="1" applyFill="1" applyBorder="1" applyAlignment="1" applyProtection="1">
      <alignment horizontal="center" vertical="center" wrapText="1"/>
    </xf>
    <xf numFmtId="38" fontId="17" fillId="10" borderId="120" xfId="1" applyFont="1" applyFill="1" applyBorder="1" applyAlignment="1" applyProtection="1">
      <alignment horizontal="center" vertical="center" wrapText="1"/>
    </xf>
    <xf numFmtId="38" fontId="9" fillId="0" borderId="104" xfId="1" applyFont="1" applyFill="1" applyBorder="1" applyAlignment="1" applyProtection="1">
      <alignment horizontal="center" vertical="center" wrapText="1"/>
    </xf>
    <xf numFmtId="38" fontId="9" fillId="0" borderId="35" xfId="1" applyFont="1" applyFill="1" applyBorder="1" applyAlignment="1" applyProtection="1">
      <alignment horizontal="center" vertical="center" wrapText="1"/>
    </xf>
    <xf numFmtId="38" fontId="9" fillId="0" borderId="120" xfId="1" applyFont="1" applyFill="1" applyBorder="1" applyAlignment="1" applyProtection="1">
      <alignment horizontal="center" vertical="center" wrapText="1"/>
    </xf>
    <xf numFmtId="38" fontId="17" fillId="0" borderId="41" xfId="1" applyFont="1" applyFill="1" applyBorder="1" applyAlignment="1" applyProtection="1">
      <alignment horizontal="center" vertical="center" wrapText="1"/>
    </xf>
    <xf numFmtId="38" fontId="17" fillId="0" borderId="36" xfId="1" applyFont="1" applyFill="1" applyBorder="1" applyAlignment="1" applyProtection="1">
      <alignment horizontal="center" vertical="center" wrapText="1"/>
    </xf>
    <xf numFmtId="38" fontId="17" fillId="0" borderId="72" xfId="1" applyFont="1" applyFill="1" applyBorder="1" applyAlignment="1" applyProtection="1">
      <alignment horizontal="center" vertical="center" wrapText="1"/>
    </xf>
    <xf numFmtId="0" fontId="17" fillId="10" borderId="22" xfId="0" applyFont="1" applyFill="1" applyBorder="1" applyAlignment="1" applyProtection="1">
      <alignment horizontal="center" vertical="center" wrapText="1"/>
    </xf>
    <xf numFmtId="0" fontId="17" fillId="0" borderId="41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38" fontId="17" fillId="0" borderId="1" xfId="1" applyFont="1" applyFill="1" applyBorder="1" applyAlignment="1" applyProtection="1">
      <alignment horizontal="center" vertical="center" wrapText="1"/>
    </xf>
    <xf numFmtId="38" fontId="17" fillId="0" borderId="6" xfId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38" fontId="9" fillId="0" borderId="2" xfId="1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Alignment="1" applyProtection="1">
      <alignment horizontal="center" vertical="center" wrapText="1"/>
    </xf>
    <xf numFmtId="0" fontId="16" fillId="0" borderId="123" xfId="0" applyFont="1" applyFill="1" applyBorder="1" applyAlignment="1" applyProtection="1">
      <alignment horizontal="center" vertical="center"/>
    </xf>
    <xf numFmtId="0" fontId="16" fillId="0" borderId="126" xfId="0" applyFont="1" applyFill="1" applyBorder="1" applyAlignment="1" applyProtection="1">
      <alignment horizontal="center" vertical="center"/>
    </xf>
    <xf numFmtId="0" fontId="16" fillId="7" borderId="123" xfId="0" applyFont="1" applyFill="1" applyBorder="1" applyAlignment="1" applyProtection="1">
      <alignment horizontal="center" vertical="center" shrinkToFit="1"/>
    </xf>
    <xf numFmtId="0" fontId="16" fillId="5" borderId="34" xfId="0" applyFont="1" applyFill="1" applyBorder="1" applyAlignment="1" applyProtection="1">
      <alignment horizontal="center" vertical="center"/>
    </xf>
    <xf numFmtId="0" fontId="16" fillId="7" borderId="23" xfId="0" applyFont="1" applyFill="1" applyBorder="1" applyAlignment="1" applyProtection="1">
      <alignment vertical="center" shrinkToFit="1"/>
    </xf>
    <xf numFmtId="0" fontId="16" fillId="0" borderId="23" xfId="0" applyFont="1" applyFill="1" applyBorder="1" applyProtection="1">
      <alignment vertical="center"/>
    </xf>
    <xf numFmtId="0" fontId="16" fillId="0" borderId="23" xfId="0" applyFont="1" applyFill="1" applyBorder="1" applyAlignment="1" applyProtection="1">
      <alignment horizontal="center" vertical="center"/>
    </xf>
    <xf numFmtId="0" fontId="16" fillId="0" borderId="24" xfId="0" applyFont="1" applyFill="1" applyBorder="1" applyProtection="1">
      <alignment vertical="center"/>
    </xf>
    <xf numFmtId="0" fontId="16" fillId="0" borderId="123" xfId="0" applyFont="1" applyFill="1" applyBorder="1" applyProtection="1">
      <alignment vertical="center"/>
    </xf>
    <xf numFmtId="0" fontId="16" fillId="0" borderId="126" xfId="0" applyFont="1" applyFill="1" applyBorder="1" applyProtection="1">
      <alignment vertical="center"/>
    </xf>
    <xf numFmtId="0" fontId="16" fillId="7" borderId="123" xfId="0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0" fontId="16" fillId="0" borderId="33" xfId="0" applyFont="1" applyFill="1" applyBorder="1" applyProtection="1">
      <alignment vertical="center"/>
    </xf>
    <xf numFmtId="0" fontId="16" fillId="7" borderId="123" xfId="0" applyFont="1" applyFill="1" applyBorder="1" applyProtection="1">
      <alignment vertical="center"/>
    </xf>
    <xf numFmtId="0" fontId="16" fillId="0" borderId="127" xfId="0" applyFont="1" applyFill="1" applyBorder="1" applyAlignment="1" applyProtection="1">
      <alignment horizontal="center" vertical="center"/>
    </xf>
    <xf numFmtId="40" fontId="16" fillId="5" borderId="34" xfId="1" applyNumberFormat="1" applyFont="1" applyFill="1" applyBorder="1" applyAlignment="1" applyProtection="1">
      <alignment horizontal="center" vertical="center"/>
    </xf>
    <xf numFmtId="0" fontId="16" fillId="7" borderId="23" xfId="0" applyFont="1" applyFill="1" applyBorder="1" applyAlignment="1" applyProtection="1">
      <alignment horizontal="center" vertical="center" shrinkToFit="1"/>
    </xf>
    <xf numFmtId="0" fontId="16" fillId="5" borderId="27" xfId="0" applyFont="1" applyFill="1" applyBorder="1" applyAlignment="1" applyProtection="1">
      <alignment horizontal="center" vertical="center"/>
    </xf>
    <xf numFmtId="14" fontId="16" fillId="0" borderId="123" xfId="0" applyNumberFormat="1" applyFont="1" applyFill="1" applyBorder="1" applyAlignment="1" applyProtection="1">
      <alignment horizontal="center" vertical="center"/>
    </xf>
    <xf numFmtId="0" fontId="16" fillId="7" borderId="33" xfId="0" applyNumberFormat="1" applyFont="1" applyFill="1" applyBorder="1" applyAlignment="1" applyProtection="1">
      <alignment horizontal="center" vertical="center"/>
    </xf>
    <xf numFmtId="14" fontId="16" fillId="0" borderId="23" xfId="0" applyNumberFormat="1" applyFont="1" applyFill="1" applyBorder="1" applyAlignment="1" applyProtection="1">
      <alignment horizontal="center" vertical="center"/>
    </xf>
    <xf numFmtId="0" fontId="16" fillId="7" borderId="26" xfId="0" applyFont="1" applyFill="1" applyBorder="1" applyAlignment="1" applyProtection="1">
      <alignment horizontal="center" vertical="center"/>
    </xf>
    <xf numFmtId="0" fontId="16" fillId="0" borderId="79" xfId="0" applyFont="1" applyFill="1" applyBorder="1" applyAlignment="1" applyProtection="1">
      <alignment horizontal="center" vertical="center"/>
    </xf>
    <xf numFmtId="38" fontId="16" fillId="7" borderId="123" xfId="1" applyFont="1" applyFill="1" applyBorder="1" applyProtection="1">
      <alignment vertical="center"/>
    </xf>
    <xf numFmtId="38" fontId="16" fillId="7" borderId="23" xfId="1" applyFont="1" applyFill="1" applyBorder="1" applyProtection="1">
      <alignment vertical="center"/>
    </xf>
    <xf numFmtId="38" fontId="16" fillId="7" borderId="126" xfId="1" applyFont="1" applyFill="1" applyBorder="1" applyProtection="1">
      <alignment vertical="center"/>
    </xf>
    <xf numFmtId="38" fontId="16" fillId="0" borderId="128" xfId="1" applyFont="1" applyFill="1" applyBorder="1" applyProtection="1">
      <alignment vertical="center"/>
    </xf>
    <xf numFmtId="0" fontId="16" fillId="7" borderId="33" xfId="0" applyFont="1" applyFill="1" applyBorder="1" applyAlignment="1" applyProtection="1">
      <alignment horizontal="center" vertical="center"/>
    </xf>
    <xf numFmtId="0" fontId="16" fillId="0" borderId="128" xfId="0" applyFont="1" applyFill="1" applyBorder="1" applyProtection="1">
      <alignment vertical="center"/>
    </xf>
    <xf numFmtId="38" fontId="16" fillId="5" borderId="45" xfId="1" applyFont="1" applyFill="1" applyBorder="1" applyProtection="1">
      <alignment vertical="center"/>
    </xf>
    <xf numFmtId="38" fontId="16" fillId="5" borderId="34" xfId="1" applyFont="1" applyFill="1" applyBorder="1" applyAlignment="1" applyProtection="1">
      <alignment horizontal="center" vertical="center"/>
    </xf>
    <xf numFmtId="38" fontId="16" fillId="5" borderId="26" xfId="1" applyFont="1" applyFill="1" applyBorder="1" applyAlignment="1" applyProtection="1">
      <alignment horizontal="center" vertical="center"/>
    </xf>
    <xf numFmtId="38" fontId="16" fillId="5" borderId="27" xfId="1" applyFont="1" applyFill="1" applyBorder="1" applyAlignment="1" applyProtection="1">
      <alignment horizontal="center" vertical="center"/>
    </xf>
    <xf numFmtId="38" fontId="16" fillId="0" borderId="25" xfId="1" applyFont="1" applyFill="1" applyBorder="1" applyProtection="1">
      <alignment vertical="center"/>
    </xf>
    <xf numFmtId="0" fontId="16" fillId="0" borderId="26" xfId="1" applyNumberFormat="1" applyFont="1" applyFill="1" applyBorder="1" applyProtection="1">
      <alignment vertical="center"/>
    </xf>
    <xf numFmtId="38" fontId="16" fillId="0" borderId="31" xfId="1" applyFont="1" applyFill="1" applyBorder="1" applyProtection="1">
      <alignment vertical="center"/>
    </xf>
    <xf numFmtId="38" fontId="16" fillId="0" borderId="26" xfId="1" applyFont="1" applyFill="1" applyBorder="1" applyProtection="1">
      <alignment vertical="center"/>
    </xf>
    <xf numFmtId="38" fontId="16" fillId="5" borderId="69" xfId="1" applyFont="1" applyFill="1" applyBorder="1" applyProtection="1">
      <alignment vertical="center"/>
    </xf>
    <xf numFmtId="38" fontId="16" fillId="5" borderId="34" xfId="1" applyFont="1" applyFill="1" applyBorder="1" applyProtection="1">
      <alignment vertical="center"/>
    </xf>
    <xf numFmtId="38" fontId="16" fillId="5" borderId="26" xfId="1" applyFont="1" applyFill="1" applyBorder="1" applyProtection="1">
      <alignment vertical="center"/>
    </xf>
    <xf numFmtId="0" fontId="16" fillId="0" borderId="42" xfId="0" applyFont="1" applyFill="1" applyBorder="1" applyAlignment="1" applyProtection="1">
      <alignment horizontal="center" vertical="center"/>
    </xf>
    <xf numFmtId="38" fontId="16" fillId="0" borderId="126" xfId="0" applyNumberFormat="1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16" fillId="0" borderId="61" xfId="0" applyFont="1" applyFill="1" applyBorder="1" applyProtection="1">
      <alignment vertical="center"/>
    </xf>
    <xf numFmtId="38" fontId="16" fillId="0" borderId="84" xfId="1" applyFont="1" applyFill="1" applyBorder="1" applyProtection="1">
      <alignment vertical="center"/>
    </xf>
    <xf numFmtId="38" fontId="16" fillId="0" borderId="48" xfId="1" applyFont="1" applyFill="1" applyBorder="1" applyProtection="1">
      <alignment vertical="center"/>
    </xf>
    <xf numFmtId="0" fontId="16" fillId="0" borderId="25" xfId="0" applyFont="1" applyFill="1" applyBorder="1" applyProtection="1">
      <alignment vertical="center"/>
    </xf>
    <xf numFmtId="0" fontId="16" fillId="0" borderId="26" xfId="0" applyFont="1" applyFill="1" applyBorder="1" applyProtection="1">
      <alignment vertical="center"/>
    </xf>
    <xf numFmtId="0" fontId="16" fillId="0" borderId="27" xfId="0" applyFont="1" applyFill="1" applyBorder="1" applyProtection="1">
      <alignment vertical="center"/>
    </xf>
    <xf numFmtId="38" fontId="16" fillId="0" borderId="83" xfId="0" applyNumberFormat="1" applyFont="1" applyFill="1" applyBorder="1" applyProtection="1">
      <alignment vertical="center"/>
    </xf>
    <xf numFmtId="0" fontId="16" fillId="0" borderId="75" xfId="0" applyFont="1" applyFill="1" applyBorder="1" applyProtection="1">
      <alignment vertical="center"/>
    </xf>
    <xf numFmtId="0" fontId="16" fillId="0" borderId="25" xfId="0" applyFont="1" applyFill="1" applyBorder="1" applyAlignment="1" applyProtection="1">
      <alignment horizontal="center" vertical="center"/>
    </xf>
    <xf numFmtId="0" fontId="16" fillId="0" borderId="31" xfId="0" applyFont="1" applyFill="1" applyBorder="1" applyAlignment="1" applyProtection="1">
      <alignment horizontal="center" vertical="center"/>
    </xf>
    <xf numFmtId="0" fontId="16" fillId="7" borderId="25" xfId="0" applyFont="1" applyFill="1" applyBorder="1" applyAlignment="1" applyProtection="1">
      <alignment horizontal="center" vertical="center" shrinkToFit="1"/>
    </xf>
    <xf numFmtId="0" fontId="16" fillId="7" borderId="26" xfId="0" applyFont="1" applyFill="1" applyBorder="1" applyAlignment="1" applyProtection="1">
      <alignment vertical="center" shrinkToFit="1"/>
    </xf>
    <xf numFmtId="0" fontId="16" fillId="0" borderId="26" xfId="0" applyFont="1" applyFill="1" applyBorder="1" applyAlignment="1" applyProtection="1">
      <alignment horizontal="center" vertical="center"/>
    </xf>
    <xf numFmtId="0" fontId="16" fillId="0" borderId="31" xfId="0" applyFont="1" applyFill="1" applyBorder="1" applyProtection="1">
      <alignment vertical="center"/>
    </xf>
    <xf numFmtId="0" fontId="16" fillId="7" borderId="25" xfId="0" applyFont="1" applyFill="1" applyBorder="1" applyAlignment="1" applyProtection="1">
      <alignment horizontal="center" vertical="center"/>
    </xf>
    <xf numFmtId="0" fontId="16" fillId="0" borderId="27" xfId="0" applyFont="1" applyFill="1" applyBorder="1" applyAlignment="1" applyProtection="1">
      <alignment horizontal="center" vertical="center"/>
    </xf>
    <xf numFmtId="0" fontId="16" fillId="0" borderId="34" xfId="0" applyFont="1" applyFill="1" applyBorder="1" applyProtection="1">
      <alignment vertical="center"/>
    </xf>
    <xf numFmtId="0" fontId="16" fillId="7" borderId="25" xfId="0" applyFont="1" applyFill="1" applyBorder="1" applyProtection="1">
      <alignment vertical="center"/>
    </xf>
    <xf numFmtId="0" fontId="16" fillId="0" borderId="48" xfId="0" applyFont="1" applyFill="1" applyBorder="1" applyAlignment="1" applyProtection="1">
      <alignment horizontal="center" vertical="center"/>
    </xf>
    <xf numFmtId="0" fontId="16" fillId="7" borderId="26" xfId="0" applyFont="1" applyFill="1" applyBorder="1" applyAlignment="1" applyProtection="1">
      <alignment horizontal="center" vertical="center" shrinkToFit="1"/>
    </xf>
    <xf numFmtId="14" fontId="16" fillId="0" borderId="25" xfId="0" applyNumberFormat="1" applyFont="1" applyFill="1" applyBorder="1" applyAlignment="1" applyProtection="1">
      <alignment horizontal="center" vertical="center"/>
    </xf>
    <xf numFmtId="0" fontId="16" fillId="7" borderId="34" xfId="0" applyNumberFormat="1" applyFont="1" applyFill="1" applyBorder="1" applyAlignment="1" applyProtection="1">
      <alignment horizontal="center" vertical="center"/>
    </xf>
    <xf numFmtId="14" fontId="16" fillId="0" borderId="26" xfId="0" applyNumberFormat="1" applyFont="1" applyFill="1" applyBorder="1" applyAlignment="1" applyProtection="1">
      <alignment horizontal="center" vertical="center"/>
    </xf>
    <xf numFmtId="38" fontId="16" fillId="7" borderId="25" xfId="1" applyFont="1" applyFill="1" applyBorder="1" applyProtection="1">
      <alignment vertical="center"/>
    </xf>
    <xf numFmtId="38" fontId="16" fillId="7" borderId="26" xfId="1" applyFont="1" applyFill="1" applyBorder="1" applyProtection="1">
      <alignment vertical="center"/>
    </xf>
    <xf numFmtId="38" fontId="16" fillId="7" borderId="31" xfId="1" applyFont="1" applyFill="1" applyBorder="1" applyProtection="1">
      <alignment vertical="center"/>
    </xf>
    <xf numFmtId="38" fontId="16" fillId="0" borderId="42" xfId="1" applyFont="1" applyFill="1" applyBorder="1" applyProtection="1">
      <alignment vertical="center"/>
    </xf>
    <xf numFmtId="0" fontId="16" fillId="7" borderId="34" xfId="0" applyFont="1" applyFill="1" applyBorder="1" applyAlignment="1" applyProtection="1">
      <alignment horizontal="center" vertical="center"/>
    </xf>
    <xf numFmtId="0" fontId="16" fillId="0" borderId="42" xfId="0" applyFont="1" applyFill="1" applyBorder="1" applyProtection="1">
      <alignment vertical="center"/>
    </xf>
    <xf numFmtId="38" fontId="16" fillId="0" borderId="31" xfId="0" applyNumberFormat="1" applyFont="1" applyFill="1" applyBorder="1" applyProtection="1">
      <alignment vertical="center"/>
    </xf>
    <xf numFmtId="0" fontId="16" fillId="0" borderId="25" xfId="0" applyNumberFormat="1" applyFont="1" applyFill="1" applyBorder="1" applyAlignment="1" applyProtection="1">
      <alignment horizontal="center" vertical="center"/>
    </xf>
    <xf numFmtId="0" fontId="16" fillId="0" borderId="26" xfId="0" applyNumberFormat="1" applyFont="1" applyFill="1" applyBorder="1" applyAlignment="1" applyProtection="1">
      <alignment horizontal="center" vertical="center"/>
    </xf>
    <xf numFmtId="0" fontId="16" fillId="0" borderId="130" xfId="0" applyFont="1" applyFill="1" applyBorder="1" applyAlignment="1" applyProtection="1">
      <alignment horizontal="center" vertical="center"/>
    </xf>
    <xf numFmtId="0" fontId="16" fillId="7" borderId="129" xfId="0" applyFont="1" applyFill="1" applyBorder="1" applyAlignment="1" applyProtection="1">
      <alignment horizontal="center" vertical="center" shrinkToFit="1"/>
    </xf>
    <xf numFmtId="0" fontId="16" fillId="7" borderId="132" xfId="0" applyFont="1" applyFill="1" applyBorder="1" applyAlignment="1" applyProtection="1">
      <alignment vertical="center" shrinkToFit="1"/>
    </xf>
    <xf numFmtId="0" fontId="16" fillId="0" borderId="132" xfId="0" applyFont="1" applyFill="1" applyBorder="1" applyProtection="1">
      <alignment vertical="center"/>
    </xf>
    <xf numFmtId="0" fontId="16" fillId="0" borderId="132" xfId="0" applyFont="1" applyFill="1" applyBorder="1" applyAlignment="1" applyProtection="1">
      <alignment horizontal="center" vertical="center"/>
    </xf>
    <xf numFmtId="0" fontId="16" fillId="0" borderId="133" xfId="0" applyFont="1" applyFill="1" applyBorder="1" applyProtection="1">
      <alignment vertical="center"/>
    </xf>
    <xf numFmtId="0" fontId="16" fillId="0" borderId="129" xfId="0" applyFont="1" applyFill="1" applyBorder="1" applyProtection="1">
      <alignment vertical="center"/>
    </xf>
    <xf numFmtId="0" fontId="16" fillId="0" borderId="130" xfId="0" applyFont="1" applyFill="1" applyBorder="1" applyProtection="1">
      <alignment vertical="center"/>
    </xf>
    <xf numFmtId="0" fontId="16" fillId="7" borderId="129" xfId="0" applyFont="1" applyFill="1" applyBorder="1" applyAlignment="1" applyProtection="1">
      <alignment horizontal="center" vertical="center"/>
    </xf>
    <xf numFmtId="0" fontId="16" fillId="0" borderId="133" xfId="0" applyFont="1" applyFill="1" applyBorder="1" applyAlignment="1" applyProtection="1">
      <alignment horizontal="center" vertical="center"/>
    </xf>
    <xf numFmtId="0" fontId="16" fillId="0" borderId="129" xfId="0" applyFont="1" applyFill="1" applyBorder="1" applyAlignment="1" applyProtection="1">
      <alignment horizontal="center" vertical="center"/>
    </xf>
    <xf numFmtId="0" fontId="16" fillId="0" borderId="131" xfId="0" applyFont="1" applyFill="1" applyBorder="1" applyProtection="1">
      <alignment vertical="center"/>
    </xf>
    <xf numFmtId="0" fontId="16" fillId="7" borderId="129" xfId="0" applyFont="1" applyFill="1" applyBorder="1" applyProtection="1">
      <alignment vertical="center"/>
    </xf>
    <xf numFmtId="0" fontId="16" fillId="0" borderId="75" xfId="0" applyFont="1" applyFill="1" applyBorder="1" applyAlignment="1" applyProtection="1">
      <alignment horizontal="center" vertical="center"/>
    </xf>
    <xf numFmtId="0" fontId="16" fillId="7" borderId="132" xfId="0" applyFont="1" applyFill="1" applyBorder="1" applyAlignment="1" applyProtection="1">
      <alignment horizontal="center" vertical="center" shrinkToFit="1"/>
    </xf>
    <xf numFmtId="0" fontId="16" fillId="0" borderId="129" xfId="0" applyNumberFormat="1" applyFont="1" applyFill="1" applyBorder="1" applyAlignment="1" applyProtection="1">
      <alignment horizontal="center" vertical="center"/>
    </xf>
    <xf numFmtId="0" fontId="16" fillId="7" borderId="131" xfId="0" applyNumberFormat="1" applyFont="1" applyFill="1" applyBorder="1" applyAlignment="1" applyProtection="1">
      <alignment horizontal="center" vertical="center"/>
    </xf>
    <xf numFmtId="0" fontId="16" fillId="0" borderId="132" xfId="0" applyNumberFormat="1" applyFont="1" applyFill="1" applyBorder="1" applyAlignment="1" applyProtection="1">
      <alignment horizontal="center" vertical="center"/>
    </xf>
    <xf numFmtId="38" fontId="16" fillId="7" borderId="129" xfId="1" applyFont="1" applyFill="1" applyBorder="1" applyProtection="1">
      <alignment vertical="center"/>
    </xf>
    <xf numFmtId="38" fontId="16" fillId="7" borderId="132" xfId="1" applyFont="1" applyFill="1" applyBorder="1" applyProtection="1">
      <alignment vertical="center"/>
    </xf>
    <xf numFmtId="38" fontId="16" fillId="7" borderId="130" xfId="1" applyFont="1" applyFill="1" applyBorder="1" applyProtection="1">
      <alignment vertical="center"/>
    </xf>
    <xf numFmtId="38" fontId="16" fillId="0" borderId="134" xfId="1" applyFont="1" applyFill="1" applyBorder="1" applyProtection="1">
      <alignment vertical="center"/>
    </xf>
    <xf numFmtId="0" fontId="16" fillId="7" borderId="131" xfId="0" applyFont="1" applyFill="1" applyBorder="1" applyAlignment="1" applyProtection="1">
      <alignment horizontal="center" vertical="center"/>
    </xf>
    <xf numFmtId="14" fontId="16" fillId="0" borderId="129" xfId="0" applyNumberFormat="1" applyFont="1" applyFill="1" applyBorder="1" applyAlignment="1" applyProtection="1">
      <alignment horizontal="center" vertical="center"/>
    </xf>
    <xf numFmtId="14" fontId="16" fillId="0" borderId="132" xfId="0" applyNumberFormat="1" applyFont="1" applyFill="1" applyBorder="1" applyAlignment="1" applyProtection="1">
      <alignment horizontal="center" vertical="center"/>
    </xf>
    <xf numFmtId="0" fontId="16" fillId="6" borderId="80" xfId="0" applyFont="1" applyFill="1" applyBorder="1" applyAlignment="1" applyProtection="1">
      <alignment horizontal="center" vertical="center"/>
    </xf>
    <xf numFmtId="0" fontId="16" fillId="6" borderId="74" xfId="0" applyFont="1" applyFill="1" applyBorder="1" applyAlignment="1" applyProtection="1">
      <alignment horizontal="center" vertical="center"/>
    </xf>
    <xf numFmtId="0" fontId="16" fillId="6" borderId="80" xfId="0" applyFont="1" applyFill="1" applyBorder="1" applyAlignment="1" applyProtection="1">
      <alignment horizontal="center" vertical="center" shrinkToFit="1"/>
    </xf>
    <xf numFmtId="0" fontId="16" fillId="6" borderId="85" xfId="0" applyFont="1" applyFill="1" applyBorder="1" applyAlignment="1" applyProtection="1">
      <alignment horizontal="center" vertical="center"/>
    </xf>
    <xf numFmtId="0" fontId="16" fillId="6" borderId="79" xfId="0" applyFont="1" applyFill="1" applyBorder="1" applyAlignment="1" applyProtection="1">
      <alignment vertical="center" shrinkToFit="1"/>
    </xf>
    <xf numFmtId="0" fontId="16" fillId="6" borderId="79" xfId="0" applyFont="1" applyFill="1" applyBorder="1" applyProtection="1">
      <alignment vertical="center"/>
    </xf>
    <xf numFmtId="0" fontId="16" fillId="6" borderId="79" xfId="0" applyFont="1" applyFill="1" applyBorder="1" applyAlignment="1" applyProtection="1">
      <alignment horizontal="center" vertical="center"/>
    </xf>
    <xf numFmtId="0" fontId="16" fillId="6" borderId="81" xfId="0" applyFont="1" applyFill="1" applyBorder="1" applyProtection="1">
      <alignment vertical="center"/>
    </xf>
    <xf numFmtId="0" fontId="16" fillId="6" borderId="80" xfId="0" applyFont="1" applyFill="1" applyBorder="1" applyProtection="1">
      <alignment vertical="center"/>
    </xf>
    <xf numFmtId="0" fontId="16" fillId="6" borderId="74" xfId="0" applyFont="1" applyFill="1" applyBorder="1" applyProtection="1">
      <alignment vertical="center"/>
    </xf>
    <xf numFmtId="0" fontId="16" fillId="6" borderId="81" xfId="0" applyFont="1" applyFill="1" applyBorder="1" applyAlignment="1" applyProtection="1">
      <alignment horizontal="center" vertical="center"/>
    </xf>
    <xf numFmtId="0" fontId="16" fillId="6" borderId="85" xfId="0" applyFont="1" applyFill="1" applyBorder="1" applyProtection="1">
      <alignment vertical="center"/>
    </xf>
    <xf numFmtId="0" fontId="16" fillId="6" borderId="50" xfId="0" applyFont="1" applyFill="1" applyBorder="1" applyAlignment="1" applyProtection="1">
      <alignment horizontal="center" vertical="center"/>
    </xf>
    <xf numFmtId="0" fontId="16" fillId="6" borderId="79" xfId="0" applyFont="1" applyFill="1" applyBorder="1" applyAlignment="1" applyProtection="1">
      <alignment horizontal="center" vertical="center" shrinkToFit="1"/>
    </xf>
    <xf numFmtId="0" fontId="16" fillId="6" borderId="80" xfId="0" applyNumberFormat="1" applyFont="1" applyFill="1" applyBorder="1" applyAlignment="1" applyProtection="1">
      <alignment horizontal="center" vertical="center"/>
    </xf>
    <xf numFmtId="0" fontId="16" fillId="6" borderId="85" xfId="0" applyNumberFormat="1" applyFont="1" applyFill="1" applyBorder="1" applyAlignment="1" applyProtection="1">
      <alignment horizontal="center" vertical="center"/>
    </xf>
    <xf numFmtId="0" fontId="16" fillId="6" borderId="79" xfId="0" applyNumberFormat="1" applyFont="1" applyFill="1" applyBorder="1" applyAlignment="1" applyProtection="1">
      <alignment horizontal="center" vertical="center"/>
    </xf>
    <xf numFmtId="38" fontId="16" fillId="6" borderId="80" xfId="1" applyFont="1" applyFill="1" applyBorder="1" applyProtection="1">
      <alignment vertical="center"/>
    </xf>
    <xf numFmtId="38" fontId="16" fillId="6" borderId="79" xfId="1" applyFont="1" applyFill="1" applyBorder="1" applyProtection="1">
      <alignment vertical="center"/>
    </xf>
    <xf numFmtId="38" fontId="16" fillId="6" borderId="74" xfId="1" applyFont="1" applyFill="1" applyBorder="1" applyProtection="1">
      <alignment vertical="center"/>
    </xf>
    <xf numFmtId="38" fontId="16" fillId="6" borderId="20" xfId="1" applyFont="1" applyFill="1" applyBorder="1" applyProtection="1">
      <alignment vertical="center"/>
    </xf>
    <xf numFmtId="0" fontId="16" fillId="6" borderId="100" xfId="0" applyFont="1" applyFill="1" applyBorder="1" applyProtection="1">
      <alignment vertical="center"/>
    </xf>
    <xf numFmtId="0" fontId="16" fillId="6" borderId="124" xfId="0" applyFont="1" applyFill="1" applyBorder="1" applyProtection="1">
      <alignment vertical="center"/>
    </xf>
    <xf numFmtId="38" fontId="16" fillId="6" borderId="16" xfId="1" applyFont="1" applyFill="1" applyBorder="1" applyProtection="1">
      <alignment vertical="center"/>
    </xf>
    <xf numFmtId="38" fontId="16" fillId="6" borderId="125" xfId="1" applyFont="1" applyFill="1" applyBorder="1" applyAlignment="1" applyProtection="1">
      <alignment horizontal="center" vertical="center"/>
    </xf>
    <xf numFmtId="38" fontId="16" fillId="6" borderId="97" xfId="1" applyFont="1" applyFill="1" applyBorder="1" applyAlignment="1" applyProtection="1">
      <alignment horizontal="center" vertical="center"/>
    </xf>
    <xf numFmtId="38" fontId="16" fillId="6" borderId="98" xfId="1" applyFont="1" applyFill="1" applyBorder="1" applyAlignment="1" applyProtection="1">
      <alignment horizontal="center" vertical="center"/>
    </xf>
    <xf numFmtId="0" fontId="16" fillId="6" borderId="79" xfId="1" applyNumberFormat="1" applyFont="1" applyFill="1" applyBorder="1" applyProtection="1">
      <alignment vertical="center"/>
    </xf>
    <xf numFmtId="38" fontId="16" fillId="6" borderId="15" xfId="1" applyFont="1" applyFill="1" applyBorder="1" applyProtection="1">
      <alignment vertical="center"/>
    </xf>
    <xf numFmtId="38" fontId="16" fillId="6" borderId="85" xfId="1" applyFont="1" applyFill="1" applyBorder="1" applyProtection="1">
      <alignment vertical="center"/>
    </xf>
    <xf numFmtId="0" fontId="16" fillId="6" borderId="20" xfId="0" applyFont="1" applyFill="1" applyBorder="1" applyAlignment="1" applyProtection="1">
      <alignment horizontal="center" vertical="center"/>
    </xf>
    <xf numFmtId="0" fontId="16" fillId="0" borderId="50" xfId="0" applyFont="1" applyBorder="1" applyProtection="1">
      <alignment vertical="center"/>
    </xf>
    <xf numFmtId="0" fontId="16" fillId="0" borderId="28" xfId="0" applyFont="1" applyBorder="1" applyProtection="1">
      <alignment vertical="center"/>
    </xf>
    <xf numFmtId="0" fontId="16" fillId="0" borderId="29" xfId="0" applyFont="1" applyBorder="1" applyProtection="1">
      <alignment vertical="center"/>
    </xf>
    <xf numFmtId="0" fontId="16" fillId="0" borderId="30" xfId="0" applyFont="1" applyBorder="1" applyProtection="1">
      <alignment vertical="center"/>
    </xf>
    <xf numFmtId="0" fontId="16" fillId="0" borderId="32" xfId="0" applyFont="1" applyBorder="1" applyProtection="1">
      <alignment vertical="center"/>
    </xf>
    <xf numFmtId="0" fontId="16" fillId="0" borderId="0" xfId="0" applyFont="1" applyBorder="1" applyProtection="1">
      <alignment vertical="center"/>
    </xf>
    <xf numFmtId="0" fontId="16" fillId="0" borderId="66" xfId="0" applyFont="1" applyBorder="1" applyProtection="1">
      <alignment vertical="center"/>
    </xf>
    <xf numFmtId="38" fontId="16" fillId="0" borderId="103" xfId="1" applyFont="1" applyBorder="1" applyProtection="1">
      <alignment vertical="center"/>
    </xf>
    <xf numFmtId="38" fontId="16" fillId="0" borderId="50" xfId="1" applyFont="1" applyFill="1" applyBorder="1" applyProtection="1">
      <alignment vertical="center"/>
    </xf>
    <xf numFmtId="0" fontId="16" fillId="0" borderId="96" xfId="0" applyFont="1" applyBorder="1" applyProtection="1">
      <alignment vertical="center"/>
    </xf>
    <xf numFmtId="0" fontId="16" fillId="0" borderId="97" xfId="0" applyFont="1" applyBorder="1" applyProtection="1">
      <alignment vertical="center"/>
    </xf>
    <xf numFmtId="0" fontId="16" fillId="0" borderId="98" xfId="0" applyFont="1" applyBorder="1" applyProtection="1">
      <alignment vertical="center"/>
    </xf>
    <xf numFmtId="38" fontId="16" fillId="0" borderId="101" xfId="0" applyNumberFormat="1" applyFont="1" applyBorder="1" applyProtection="1">
      <alignment vertical="center"/>
    </xf>
    <xf numFmtId="0" fontId="16" fillId="0" borderId="35" xfId="0" applyFont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vertical="center" shrinkToFit="1"/>
    </xf>
    <xf numFmtId="0" fontId="16" fillId="0" borderId="37" xfId="0" applyFont="1" applyBorder="1" applyProtection="1">
      <alignment vertical="center"/>
    </xf>
    <xf numFmtId="0" fontId="16" fillId="0" borderId="36" xfId="0" applyFont="1" applyBorder="1" applyAlignment="1" applyProtection="1">
      <alignment horizontal="center" vertical="center"/>
    </xf>
    <xf numFmtId="0" fontId="16" fillId="0" borderId="22" xfId="0" applyFont="1" applyBorder="1" applyProtection="1">
      <alignment vertical="center"/>
    </xf>
    <xf numFmtId="0" fontId="16" fillId="0" borderId="35" xfId="0" applyFont="1" applyBorder="1" applyProtection="1">
      <alignment vertical="center"/>
    </xf>
    <xf numFmtId="0" fontId="16" fillId="0" borderId="38" xfId="0" applyFont="1" applyBorder="1" applyProtection="1">
      <alignment vertical="center"/>
    </xf>
    <xf numFmtId="0" fontId="16" fillId="0" borderId="39" xfId="0" applyNumberFormat="1" applyFont="1" applyBorder="1" applyAlignment="1" applyProtection="1">
      <alignment horizontal="center" vertical="center"/>
    </xf>
    <xf numFmtId="0" fontId="16" fillId="0" borderId="37" xfId="0" applyNumberFormat="1" applyFont="1" applyBorder="1" applyAlignment="1" applyProtection="1">
      <alignment horizontal="center" vertical="center"/>
    </xf>
    <xf numFmtId="0" fontId="16" fillId="0" borderId="39" xfId="0" applyFont="1" applyBorder="1" applyProtection="1">
      <alignment vertical="center"/>
    </xf>
    <xf numFmtId="38" fontId="16" fillId="0" borderId="37" xfId="1" applyFont="1" applyFill="1" applyBorder="1" applyProtection="1">
      <alignment vertical="center"/>
    </xf>
    <xf numFmtId="38" fontId="16" fillId="0" borderId="38" xfId="1" applyFont="1" applyFill="1" applyBorder="1" applyProtection="1">
      <alignment vertical="center"/>
    </xf>
    <xf numFmtId="38" fontId="16" fillId="0" borderId="22" xfId="1" applyFont="1" applyFill="1" applyBorder="1" applyProtection="1">
      <alignment vertical="center"/>
    </xf>
    <xf numFmtId="0" fontId="16" fillId="0" borderId="36" xfId="0" applyFont="1" applyBorder="1" applyProtection="1">
      <alignment vertical="center"/>
    </xf>
    <xf numFmtId="38" fontId="16" fillId="0" borderId="92" xfId="1" applyFont="1" applyFill="1" applyBorder="1" applyProtection="1">
      <alignment vertical="center"/>
    </xf>
    <xf numFmtId="38" fontId="16" fillId="0" borderId="39" xfId="1" applyFont="1" applyFill="1" applyBorder="1" applyProtection="1">
      <alignment vertical="center"/>
    </xf>
    <xf numFmtId="38" fontId="16" fillId="0" borderId="35" xfId="1" applyFont="1" applyFill="1" applyBorder="1" applyProtection="1">
      <alignment vertical="center"/>
    </xf>
    <xf numFmtId="38" fontId="16" fillId="0" borderId="120" xfId="1" applyFont="1" applyFill="1" applyBorder="1" applyProtection="1">
      <alignment vertical="center"/>
    </xf>
    <xf numFmtId="38" fontId="16" fillId="0" borderId="41" xfId="1" applyFont="1" applyFill="1" applyBorder="1" applyProtection="1">
      <alignment vertical="center"/>
    </xf>
    <xf numFmtId="38" fontId="16" fillId="2" borderId="39" xfId="1" applyFont="1" applyFill="1" applyBorder="1" applyProtection="1">
      <alignment vertical="center"/>
    </xf>
    <xf numFmtId="38" fontId="16" fillId="0" borderId="36" xfId="1" applyFont="1" applyFill="1" applyBorder="1" applyAlignment="1" applyProtection="1">
      <alignment horizontal="center" vertical="center"/>
    </xf>
    <xf numFmtId="0" fontId="16" fillId="0" borderId="41" xfId="0" applyFont="1" applyBorder="1" applyProtection="1">
      <alignment vertical="center"/>
    </xf>
    <xf numFmtId="0" fontId="16" fillId="7" borderId="93" xfId="0" applyFont="1" applyFill="1" applyBorder="1" applyAlignment="1" applyProtection="1">
      <alignment horizontal="center" vertical="center" textRotation="255" wrapText="1"/>
    </xf>
    <xf numFmtId="0" fontId="16" fillId="7" borderId="87" xfId="0" applyFont="1" applyFill="1" applyBorder="1" applyAlignment="1" applyProtection="1">
      <alignment horizontal="center" vertical="center" textRotation="255" wrapText="1"/>
    </xf>
    <xf numFmtId="0" fontId="16" fillId="7" borderId="96" xfId="0" applyFont="1" applyFill="1" applyBorder="1" applyAlignment="1" applyProtection="1">
      <alignment horizontal="center" vertical="center" textRotation="255" wrapText="1"/>
    </xf>
    <xf numFmtId="0" fontId="16" fillId="0" borderId="94" xfId="0" applyFont="1" applyFill="1" applyBorder="1" applyAlignment="1" applyProtection="1">
      <alignment horizontal="center" vertical="center" textRotation="255" wrapText="1"/>
    </xf>
    <xf numFmtId="0" fontId="16" fillId="0" borderId="88" xfId="0" applyFont="1" applyFill="1" applyBorder="1" applyAlignment="1" applyProtection="1">
      <alignment horizontal="center" vertical="center" textRotation="255" wrapText="1"/>
    </xf>
    <xf numFmtId="0" fontId="16" fillId="0" borderId="97" xfId="0" applyFont="1" applyFill="1" applyBorder="1" applyAlignment="1" applyProtection="1">
      <alignment horizontal="center" vertical="center" textRotation="255" wrapText="1"/>
    </xf>
    <xf numFmtId="0" fontId="17" fillId="0" borderId="3" xfId="0" applyFont="1" applyFill="1" applyBorder="1" applyAlignment="1" applyProtection="1">
      <alignment horizontal="center" vertical="center" shrinkToFit="1"/>
    </xf>
    <xf numFmtId="0" fontId="22" fillId="0" borderId="4" xfId="0" applyFont="1" applyBorder="1" applyAlignment="1" applyProtection="1">
      <alignment horizontal="center" vertical="center" shrinkToFit="1"/>
    </xf>
    <xf numFmtId="0" fontId="22" fillId="0" borderId="5" xfId="0" applyFont="1" applyBorder="1" applyAlignment="1" applyProtection="1">
      <alignment horizontal="center" vertical="center" shrinkToFit="1"/>
    </xf>
    <xf numFmtId="0" fontId="11" fillId="0" borderId="93" xfId="0" applyFont="1" applyFill="1" applyBorder="1" applyAlignment="1" applyProtection="1">
      <alignment horizontal="center" vertical="center" textRotation="255" wrapText="1"/>
    </xf>
    <xf numFmtId="0" fontId="11" fillId="0" borderId="87" xfId="0" applyFont="1" applyFill="1" applyBorder="1" applyAlignment="1" applyProtection="1">
      <alignment horizontal="center" vertical="center" textRotation="255" wrapText="1"/>
    </xf>
    <xf numFmtId="0" fontId="11" fillId="0" borderId="96" xfId="0" applyFont="1" applyFill="1" applyBorder="1" applyAlignment="1" applyProtection="1">
      <alignment horizontal="center" vertical="center" textRotation="255" wrapText="1"/>
    </xf>
    <xf numFmtId="0" fontId="11" fillId="0" borderId="95" xfId="0" applyFont="1" applyFill="1" applyBorder="1" applyAlignment="1" applyProtection="1">
      <alignment horizontal="center" vertical="center" textRotation="255" wrapText="1"/>
    </xf>
    <xf numFmtId="0" fontId="11" fillId="0" borderId="89" xfId="0" applyFont="1" applyFill="1" applyBorder="1" applyAlignment="1" applyProtection="1">
      <alignment horizontal="center" vertical="center" textRotation="255" wrapText="1"/>
    </xf>
    <xf numFmtId="0" fontId="11" fillId="0" borderId="98" xfId="0" applyFont="1" applyFill="1" applyBorder="1" applyAlignment="1" applyProtection="1">
      <alignment horizontal="center" vertical="center" textRotation="255" wrapText="1"/>
    </xf>
    <xf numFmtId="0" fontId="15" fillId="0" borderId="18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6" fillId="0" borderId="40" xfId="0" applyFont="1" applyFill="1" applyBorder="1" applyAlignment="1" applyProtection="1">
      <alignment horizontal="center" vertical="center"/>
    </xf>
    <xf numFmtId="0" fontId="16" fillId="0" borderId="72" xfId="0" applyFont="1" applyFill="1" applyBorder="1" applyAlignment="1" applyProtection="1">
      <alignment horizontal="center" vertical="center"/>
    </xf>
    <xf numFmtId="0" fontId="16" fillId="0" borderId="41" xfId="0" applyFont="1" applyFill="1" applyBorder="1" applyAlignment="1" applyProtection="1">
      <alignment horizontal="center" vertical="center"/>
    </xf>
    <xf numFmtId="0" fontId="11" fillId="0" borderId="94" xfId="0" applyFont="1" applyFill="1" applyBorder="1" applyAlignment="1" applyProtection="1">
      <alignment horizontal="center" vertical="center" textRotation="255" wrapText="1"/>
    </xf>
    <xf numFmtId="0" fontId="11" fillId="0" borderId="88" xfId="0" applyFont="1" applyFill="1" applyBorder="1" applyAlignment="1" applyProtection="1">
      <alignment horizontal="center" vertical="center" textRotation="255" wrapText="1"/>
    </xf>
    <xf numFmtId="0" fontId="11" fillId="0" borderId="97" xfId="0" applyFont="1" applyFill="1" applyBorder="1" applyAlignment="1" applyProtection="1">
      <alignment horizontal="center" vertical="center" textRotation="255" wrapText="1"/>
    </xf>
    <xf numFmtId="0" fontId="16" fillId="0" borderId="95" xfId="0" applyFont="1" applyFill="1" applyBorder="1" applyAlignment="1" applyProtection="1">
      <alignment horizontal="center" vertical="center" textRotation="255" wrapText="1"/>
    </xf>
    <xf numFmtId="0" fontId="16" fillId="0" borderId="89" xfId="0" applyFont="1" applyFill="1" applyBorder="1" applyAlignment="1" applyProtection="1">
      <alignment horizontal="center" vertical="center" textRotation="255" wrapText="1"/>
    </xf>
    <xf numFmtId="0" fontId="16" fillId="0" borderId="98" xfId="0" applyFont="1" applyFill="1" applyBorder="1" applyAlignment="1" applyProtection="1">
      <alignment horizontal="center" vertical="center" textRotation="255" wrapText="1"/>
    </xf>
    <xf numFmtId="0" fontId="16" fillId="0" borderId="94" xfId="0" applyFont="1" applyFill="1" applyBorder="1" applyAlignment="1" applyProtection="1">
      <alignment horizontal="center" vertical="center" textRotation="255" wrapText="1" shrinkToFit="1"/>
    </xf>
    <xf numFmtId="0" fontId="16" fillId="0" borderId="88" xfId="0" applyFont="1" applyFill="1" applyBorder="1" applyAlignment="1" applyProtection="1">
      <alignment horizontal="center" vertical="center" textRotation="255" wrapText="1" shrinkToFit="1"/>
    </xf>
    <xf numFmtId="0" fontId="16" fillId="0" borderId="97" xfId="0" applyFont="1" applyFill="1" applyBorder="1" applyAlignment="1" applyProtection="1">
      <alignment horizontal="center" vertical="center" textRotation="255" wrapText="1" shrinkToFit="1"/>
    </xf>
    <xf numFmtId="0" fontId="11" fillId="7" borderId="93" xfId="0" applyFont="1" applyFill="1" applyBorder="1" applyAlignment="1" applyProtection="1">
      <alignment horizontal="center" vertical="center" textRotation="255" wrapText="1"/>
    </xf>
    <xf numFmtId="0" fontId="11" fillId="7" borderId="87" xfId="0" applyFont="1" applyFill="1" applyBorder="1" applyAlignment="1" applyProtection="1">
      <alignment horizontal="center" vertical="center" textRotation="255" wrapText="1"/>
    </xf>
    <xf numFmtId="0" fontId="11" fillId="7" borderId="96" xfId="0" applyFont="1" applyFill="1" applyBorder="1" applyAlignment="1" applyProtection="1">
      <alignment horizontal="center" vertical="center" textRotation="255" wrapText="1"/>
    </xf>
    <xf numFmtId="0" fontId="11" fillId="5" borderId="94" xfId="0" applyFont="1" applyFill="1" applyBorder="1" applyAlignment="1" applyProtection="1">
      <alignment horizontal="center" vertical="center" textRotation="255" wrapText="1"/>
    </xf>
    <xf numFmtId="0" fontId="11" fillId="5" borderId="88" xfId="0" applyFont="1" applyFill="1" applyBorder="1" applyAlignment="1" applyProtection="1">
      <alignment horizontal="center" vertical="center" textRotation="255" wrapText="1"/>
    </xf>
    <xf numFmtId="0" fontId="11" fillId="5" borderId="97" xfId="0" applyFont="1" applyFill="1" applyBorder="1" applyAlignment="1" applyProtection="1">
      <alignment horizontal="center" vertical="center" textRotation="255" wrapText="1"/>
    </xf>
    <xf numFmtId="0" fontId="11" fillId="7" borderId="94" xfId="0" applyFont="1" applyFill="1" applyBorder="1" applyAlignment="1" applyProtection="1">
      <alignment horizontal="center" vertical="center" textRotation="255" shrinkToFit="1"/>
    </xf>
    <xf numFmtId="0" fontId="11" fillId="7" borderId="88" xfId="0" applyFont="1" applyFill="1" applyBorder="1" applyAlignment="1" applyProtection="1">
      <alignment horizontal="center" vertical="center" textRotation="255" shrinkToFit="1"/>
    </xf>
    <xf numFmtId="0" fontId="11" fillId="7" borderId="97" xfId="0" applyFont="1" applyFill="1" applyBorder="1" applyAlignment="1" applyProtection="1">
      <alignment horizontal="center" vertical="center" textRotation="255" shrinkToFit="1"/>
    </xf>
    <xf numFmtId="0" fontId="16" fillId="0" borderId="40" xfId="0" applyFont="1" applyFill="1" applyBorder="1" applyAlignment="1" applyProtection="1">
      <alignment horizontal="center" vertical="center" wrapText="1"/>
    </xf>
    <xf numFmtId="0" fontId="16" fillId="0" borderId="72" xfId="0" applyFont="1" applyFill="1" applyBorder="1" applyAlignment="1" applyProtection="1">
      <alignment horizontal="center" vertical="center" wrapText="1"/>
    </xf>
    <xf numFmtId="0" fontId="16" fillId="0" borderId="41" xfId="0" applyFont="1" applyFill="1" applyBorder="1" applyAlignment="1" applyProtection="1">
      <alignment horizontal="center" vertical="center" wrapText="1"/>
    </xf>
    <xf numFmtId="0" fontId="16" fillId="0" borderId="93" xfId="0" applyFont="1" applyFill="1" applyBorder="1" applyAlignment="1" applyProtection="1">
      <alignment horizontal="center" vertical="center" textRotation="255" wrapText="1"/>
    </xf>
    <xf numFmtId="0" fontId="16" fillId="0" borderId="87" xfId="0" applyFont="1" applyFill="1" applyBorder="1" applyAlignment="1" applyProtection="1">
      <alignment horizontal="center" vertical="center" textRotation="255" wrapText="1"/>
    </xf>
    <xf numFmtId="0" fontId="16" fillId="0" borderId="96" xfId="0" applyFont="1" applyFill="1" applyBorder="1" applyAlignment="1" applyProtection="1">
      <alignment horizontal="center" vertical="center" textRotation="255" wrapText="1"/>
    </xf>
    <xf numFmtId="0" fontId="16" fillId="7" borderId="94" xfId="0" applyFont="1" applyFill="1" applyBorder="1" applyAlignment="1" applyProtection="1">
      <alignment horizontal="center" vertical="center" textRotation="255" wrapText="1"/>
    </xf>
    <xf numFmtId="0" fontId="16" fillId="7" borderId="88" xfId="0" applyFont="1" applyFill="1" applyBorder="1" applyAlignment="1" applyProtection="1">
      <alignment horizontal="center" vertical="center" textRotation="255" wrapText="1"/>
    </xf>
    <xf numFmtId="0" fontId="16" fillId="7" borderId="97" xfId="0" applyFont="1" applyFill="1" applyBorder="1" applyAlignment="1" applyProtection="1">
      <alignment horizontal="center" vertical="center" textRotation="255" wrapText="1"/>
    </xf>
    <xf numFmtId="0" fontId="16" fillId="5" borderId="94" xfId="0" applyFont="1" applyFill="1" applyBorder="1" applyAlignment="1" applyProtection="1">
      <alignment horizontal="center" vertical="center" textRotation="255" wrapText="1"/>
    </xf>
    <xf numFmtId="0" fontId="16" fillId="5" borderId="88" xfId="0" applyFont="1" applyFill="1" applyBorder="1" applyAlignment="1" applyProtection="1">
      <alignment horizontal="center" vertical="center" textRotation="255" wrapText="1"/>
    </xf>
    <xf numFmtId="0" fontId="16" fillId="5" borderId="97" xfId="0" applyFont="1" applyFill="1" applyBorder="1" applyAlignment="1" applyProtection="1">
      <alignment horizontal="center" vertical="center" textRotation="255" wrapText="1"/>
    </xf>
    <xf numFmtId="0" fontId="16" fillId="0" borderId="121" xfId="0" applyFont="1" applyFill="1" applyBorder="1" applyAlignment="1" applyProtection="1">
      <alignment horizontal="center" vertical="center" textRotation="255" wrapText="1"/>
    </xf>
    <xf numFmtId="0" fontId="16" fillId="0" borderId="57" xfId="0" applyFont="1" applyFill="1" applyBorder="1" applyAlignment="1" applyProtection="1">
      <alignment horizontal="center" vertical="center" textRotation="255" wrapText="1"/>
    </xf>
    <xf numFmtId="0" fontId="16" fillId="0" borderId="122" xfId="0" applyFont="1" applyFill="1" applyBorder="1" applyAlignment="1" applyProtection="1">
      <alignment horizontal="center" vertical="center" textRotation="255" wrapText="1"/>
    </xf>
    <xf numFmtId="0" fontId="16" fillId="0" borderId="93" xfId="0" applyNumberFormat="1" applyFont="1" applyFill="1" applyBorder="1" applyAlignment="1" applyProtection="1">
      <alignment horizontal="center" vertical="center" textRotation="255" wrapText="1"/>
    </xf>
    <xf numFmtId="0" fontId="16" fillId="0" borderId="87" xfId="0" applyNumberFormat="1" applyFont="1" applyFill="1" applyBorder="1" applyAlignment="1" applyProtection="1">
      <alignment horizontal="center" vertical="center" textRotation="255" wrapText="1"/>
    </xf>
    <xf numFmtId="0" fontId="16" fillId="0" borderId="96" xfId="0" applyNumberFormat="1" applyFont="1" applyFill="1" applyBorder="1" applyAlignment="1" applyProtection="1">
      <alignment horizontal="center" vertical="center" textRotation="255" wrapText="1"/>
    </xf>
    <xf numFmtId="0" fontId="16" fillId="7" borderId="94" xfId="0" applyNumberFormat="1" applyFont="1" applyFill="1" applyBorder="1" applyAlignment="1" applyProtection="1">
      <alignment horizontal="center" vertical="center" textRotation="255" wrapText="1"/>
    </xf>
    <xf numFmtId="0" fontId="16" fillId="7" borderId="88" xfId="0" applyNumberFormat="1" applyFont="1" applyFill="1" applyBorder="1" applyAlignment="1" applyProtection="1">
      <alignment horizontal="center" vertical="center" textRotation="255" wrapText="1"/>
    </xf>
    <xf numFmtId="0" fontId="16" fillId="7" borderId="97" xfId="0" applyNumberFormat="1" applyFont="1" applyFill="1" applyBorder="1" applyAlignment="1" applyProtection="1">
      <alignment horizontal="center" vertical="center" textRotation="255" wrapText="1"/>
    </xf>
    <xf numFmtId="0" fontId="16" fillId="0" borderId="94" xfId="0" applyNumberFormat="1" applyFont="1" applyFill="1" applyBorder="1" applyAlignment="1" applyProtection="1">
      <alignment horizontal="center" vertical="center" textRotation="255" wrapText="1"/>
    </xf>
    <xf numFmtId="0" fontId="16" fillId="0" borderId="88" xfId="0" applyNumberFormat="1" applyFont="1" applyFill="1" applyBorder="1" applyAlignment="1" applyProtection="1">
      <alignment horizontal="center" vertical="center" textRotation="255" wrapText="1"/>
    </xf>
    <xf numFmtId="0" fontId="16" fillId="0" borderId="97" xfId="0" applyNumberFormat="1" applyFont="1" applyFill="1" applyBorder="1" applyAlignment="1" applyProtection="1">
      <alignment horizontal="center" vertical="center" textRotation="255" wrapText="1"/>
    </xf>
    <xf numFmtId="0" fontId="16" fillId="5" borderId="117" xfId="0" applyFont="1" applyFill="1" applyBorder="1" applyAlignment="1" applyProtection="1">
      <alignment horizontal="center" vertical="center" textRotation="255" wrapText="1"/>
    </xf>
    <xf numFmtId="0" fontId="16" fillId="5" borderId="73" xfId="0" applyFont="1" applyFill="1" applyBorder="1" applyAlignment="1" applyProtection="1">
      <alignment horizontal="center" vertical="center" textRotation="255" wrapText="1"/>
    </xf>
    <xf numFmtId="0" fontId="16" fillId="5" borderId="118" xfId="0" applyFont="1" applyFill="1" applyBorder="1" applyAlignment="1" applyProtection="1">
      <alignment horizontal="center" vertical="center" textRotation="255" wrapText="1"/>
    </xf>
    <xf numFmtId="0" fontId="16" fillId="5" borderId="95" xfId="0" applyFont="1" applyFill="1" applyBorder="1" applyAlignment="1" applyProtection="1">
      <alignment horizontal="center" vertical="center" textRotation="255" wrapText="1"/>
    </xf>
    <xf numFmtId="0" fontId="16" fillId="5" borderId="89" xfId="0" applyFont="1" applyFill="1" applyBorder="1" applyAlignment="1" applyProtection="1">
      <alignment horizontal="center" vertical="center" textRotation="255" wrapText="1"/>
    </xf>
    <xf numFmtId="0" fontId="16" fillId="5" borderId="98" xfId="0" applyFont="1" applyFill="1" applyBorder="1" applyAlignment="1" applyProtection="1">
      <alignment horizontal="center" vertical="center" textRotation="255" wrapText="1"/>
    </xf>
    <xf numFmtId="0" fontId="23" fillId="3" borderId="40" xfId="0" applyFont="1" applyFill="1" applyBorder="1" applyAlignment="1" applyProtection="1">
      <alignment horizontal="center" vertical="center"/>
    </xf>
    <xf numFmtId="0" fontId="23" fillId="3" borderId="41" xfId="0" applyFont="1" applyFill="1" applyBorder="1" applyAlignment="1" applyProtection="1">
      <alignment horizontal="center" vertical="center"/>
    </xf>
    <xf numFmtId="0" fontId="11" fillId="0" borderId="40" xfId="0" applyFont="1" applyFill="1" applyBorder="1" applyAlignment="1" applyProtection="1">
      <alignment horizontal="center" vertical="center"/>
    </xf>
    <xf numFmtId="0" fontId="11" fillId="0" borderId="4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textRotation="255"/>
    </xf>
    <xf numFmtId="0" fontId="16" fillId="0" borderId="54" xfId="0" applyFont="1" applyFill="1" applyBorder="1" applyAlignment="1" applyProtection="1">
      <alignment horizontal="center" vertical="center" textRotation="255"/>
    </xf>
    <xf numFmtId="0" fontId="16" fillId="0" borderId="78" xfId="0" applyFont="1" applyFill="1" applyBorder="1" applyAlignment="1" applyProtection="1">
      <alignment horizontal="center" vertical="center" textRotation="255"/>
    </xf>
    <xf numFmtId="38" fontId="16" fillId="7" borderId="121" xfId="1" applyFont="1" applyFill="1" applyBorder="1" applyAlignment="1" applyProtection="1">
      <alignment horizontal="center" vertical="center" textRotation="255"/>
    </xf>
    <xf numFmtId="38" fontId="16" fillId="7" borderId="96" xfId="1" applyFont="1" applyFill="1" applyBorder="1" applyAlignment="1" applyProtection="1">
      <alignment horizontal="center" vertical="center" textRotation="255"/>
    </xf>
    <xf numFmtId="38" fontId="16" fillId="7" borderId="57" xfId="1" applyFont="1" applyFill="1" applyBorder="1" applyAlignment="1" applyProtection="1">
      <alignment horizontal="center" vertical="center" textRotation="255"/>
    </xf>
    <xf numFmtId="38" fontId="16" fillId="7" borderId="97" xfId="1" applyFont="1" applyFill="1" applyBorder="1" applyAlignment="1" applyProtection="1">
      <alignment horizontal="center" vertical="center" textRotation="255"/>
    </xf>
    <xf numFmtId="38" fontId="16" fillId="7" borderId="122" xfId="1" applyFont="1" applyFill="1" applyBorder="1" applyAlignment="1" applyProtection="1">
      <alignment horizontal="center" vertical="center" textRotation="255"/>
    </xf>
    <xf numFmtId="38" fontId="16" fillId="7" borderId="98" xfId="1" applyFont="1" applyFill="1" applyBorder="1" applyAlignment="1" applyProtection="1">
      <alignment horizontal="center" vertical="center" textRotation="255"/>
    </xf>
    <xf numFmtId="38" fontId="16" fillId="0" borderId="40" xfId="1" applyFont="1" applyFill="1" applyBorder="1" applyAlignment="1" applyProtection="1">
      <alignment horizontal="center" vertical="center"/>
    </xf>
    <xf numFmtId="38" fontId="16" fillId="0" borderId="72" xfId="1" applyFont="1" applyFill="1" applyBorder="1" applyAlignment="1" applyProtection="1">
      <alignment horizontal="center" vertical="center"/>
    </xf>
    <xf numFmtId="38" fontId="16" fillId="0" borderId="41" xfId="1" applyFont="1" applyFill="1" applyBorder="1" applyAlignment="1" applyProtection="1">
      <alignment horizontal="center" vertical="center"/>
    </xf>
    <xf numFmtId="38" fontId="16" fillId="0" borderId="40" xfId="1" applyFont="1" applyFill="1" applyBorder="1" applyAlignment="1" applyProtection="1">
      <alignment horizontal="center" vertical="center" wrapText="1"/>
    </xf>
    <xf numFmtId="38" fontId="16" fillId="0" borderId="72" xfId="1" applyFont="1" applyFill="1" applyBorder="1" applyAlignment="1" applyProtection="1">
      <alignment horizontal="center" vertical="center" wrapText="1"/>
    </xf>
    <xf numFmtId="38" fontId="16" fillId="0" borderId="41" xfId="1" applyFont="1" applyFill="1" applyBorder="1" applyAlignment="1" applyProtection="1">
      <alignment horizontal="center" vertical="center" wrapText="1"/>
    </xf>
    <xf numFmtId="38" fontId="16" fillId="0" borderId="4" xfId="1" applyFont="1" applyFill="1" applyBorder="1" applyAlignment="1" applyProtection="1">
      <alignment horizontal="center" vertical="center"/>
    </xf>
    <xf numFmtId="38" fontId="16" fillId="0" borderId="5" xfId="1" applyFont="1" applyFill="1" applyBorder="1" applyAlignment="1" applyProtection="1">
      <alignment horizontal="center" vertical="center"/>
    </xf>
    <xf numFmtId="38" fontId="16" fillId="0" borderId="99" xfId="1" applyFont="1" applyFill="1" applyBorder="1" applyAlignment="1" applyProtection="1">
      <alignment horizontal="center" vertical="center" textRotation="255" wrapText="1"/>
    </xf>
    <xf numFmtId="38" fontId="16" fillId="0" borderId="67" xfId="1" applyFont="1" applyFill="1" applyBorder="1" applyAlignment="1" applyProtection="1">
      <alignment horizontal="center" vertical="center" textRotation="255" wrapText="1"/>
    </xf>
    <xf numFmtId="38" fontId="16" fillId="0" borderId="17" xfId="1" applyFont="1" applyFill="1" applyBorder="1" applyAlignment="1" applyProtection="1">
      <alignment horizontal="center" vertical="center" textRotation="255" wrapText="1"/>
    </xf>
    <xf numFmtId="0" fontId="16" fillId="0" borderId="1" xfId="0" applyFont="1" applyFill="1" applyBorder="1" applyAlignment="1" applyProtection="1">
      <alignment horizontal="center" vertical="center" textRotation="255" wrapText="1"/>
    </xf>
    <xf numFmtId="0" fontId="16" fillId="0" borderId="54" xfId="0" applyFont="1" applyFill="1" applyBorder="1" applyAlignment="1" applyProtection="1">
      <alignment horizontal="center" vertical="center" textRotation="255" wrapText="1"/>
    </xf>
    <xf numFmtId="0" fontId="16" fillId="0" borderId="78" xfId="0" applyFont="1" applyFill="1" applyBorder="1" applyAlignment="1" applyProtection="1">
      <alignment horizontal="center" vertical="center" textRotation="255" wrapText="1"/>
    </xf>
    <xf numFmtId="0" fontId="16" fillId="0" borderId="6" xfId="0" applyFont="1" applyFill="1" applyBorder="1" applyAlignment="1" applyProtection="1">
      <alignment horizontal="center" vertical="center" textRotation="255" wrapText="1"/>
    </xf>
    <xf numFmtId="0" fontId="16" fillId="0" borderId="0" xfId="0" applyFont="1" applyFill="1" applyBorder="1" applyAlignment="1" applyProtection="1">
      <alignment horizontal="center" vertical="center" textRotation="255" wrapText="1"/>
    </xf>
    <xf numFmtId="0" fontId="16" fillId="0" borderId="18" xfId="0" applyFont="1" applyFill="1" applyBorder="1" applyAlignment="1" applyProtection="1">
      <alignment horizontal="center" vertical="center" textRotation="255" wrapText="1"/>
    </xf>
    <xf numFmtId="38" fontId="16" fillId="0" borderId="91" xfId="1" applyFont="1" applyFill="1" applyBorder="1" applyAlignment="1" applyProtection="1">
      <alignment horizontal="center" vertical="center" textRotation="255" wrapText="1"/>
    </xf>
    <xf numFmtId="38" fontId="16" fillId="0" borderId="76" xfId="1" applyFont="1" applyFill="1" applyBorder="1" applyAlignment="1" applyProtection="1">
      <alignment horizontal="center" vertical="center" textRotation="255" wrapText="1"/>
    </xf>
    <xf numFmtId="38" fontId="16" fillId="0" borderId="20" xfId="1" applyFont="1" applyFill="1" applyBorder="1" applyAlignment="1" applyProtection="1">
      <alignment horizontal="center" vertical="center" textRotation="255" wrapText="1"/>
    </xf>
    <xf numFmtId="0" fontId="0" fillId="9" borderId="12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38" fontId="16" fillId="0" borderId="1" xfId="1" applyFont="1" applyFill="1" applyBorder="1" applyAlignment="1" applyProtection="1">
      <alignment horizontal="center" vertical="center" textRotation="255" wrapText="1"/>
    </xf>
    <xf numFmtId="38" fontId="16" fillId="0" borderId="54" xfId="1" applyFont="1" applyFill="1" applyBorder="1" applyAlignment="1" applyProtection="1">
      <alignment horizontal="center" vertical="center" textRotation="255" wrapText="1"/>
    </xf>
    <xf numFmtId="38" fontId="16" fillId="0" borderId="78" xfId="1" applyFont="1" applyFill="1" applyBorder="1" applyAlignment="1" applyProtection="1">
      <alignment horizontal="center" vertical="center" textRotation="255" wrapText="1"/>
    </xf>
    <xf numFmtId="38" fontId="16" fillId="0" borderId="6" xfId="1" applyFont="1" applyFill="1" applyBorder="1" applyAlignment="1" applyProtection="1">
      <alignment horizontal="center" vertical="center" textRotation="255" wrapText="1"/>
    </xf>
    <xf numFmtId="38" fontId="16" fillId="0" borderId="0" xfId="1" applyFont="1" applyFill="1" applyBorder="1" applyAlignment="1" applyProtection="1">
      <alignment horizontal="center" vertical="center" textRotation="255" wrapText="1"/>
    </xf>
    <xf numFmtId="38" fontId="16" fillId="0" borderId="18" xfId="1" applyFont="1" applyFill="1" applyBorder="1" applyAlignment="1" applyProtection="1">
      <alignment horizontal="center" vertical="center" textRotation="255" wrapText="1"/>
    </xf>
    <xf numFmtId="38" fontId="16" fillId="0" borderId="2" xfId="1" applyFont="1" applyFill="1" applyBorder="1" applyAlignment="1" applyProtection="1">
      <alignment horizontal="center" vertical="center" textRotation="255" wrapText="1"/>
    </xf>
    <xf numFmtId="38" fontId="16" fillId="0" borderId="14" xfId="1" applyFont="1" applyFill="1" applyBorder="1" applyAlignment="1" applyProtection="1">
      <alignment horizontal="center" vertical="center" textRotation="255" wrapText="1"/>
    </xf>
    <xf numFmtId="38" fontId="16" fillId="0" borderId="19" xfId="1" applyFont="1" applyFill="1" applyBorder="1" applyAlignment="1" applyProtection="1">
      <alignment horizontal="center" vertical="center" textRotation="255" wrapText="1"/>
    </xf>
    <xf numFmtId="0" fontId="16" fillId="0" borderId="95" xfId="0" applyFont="1" applyFill="1" applyBorder="1" applyAlignment="1" applyProtection="1">
      <alignment horizontal="center" vertical="top" textRotation="255" wrapText="1"/>
    </xf>
    <xf numFmtId="0" fontId="16" fillId="0" borderId="89" xfId="0" applyFont="1" applyFill="1" applyBorder="1" applyAlignment="1" applyProtection="1">
      <alignment horizontal="center" vertical="top" textRotation="255" wrapText="1"/>
    </xf>
    <xf numFmtId="0" fontId="16" fillId="0" borderId="98" xfId="0" applyFont="1" applyFill="1" applyBorder="1" applyAlignment="1" applyProtection="1">
      <alignment horizontal="center" vertical="top" textRotation="255" wrapText="1"/>
    </xf>
    <xf numFmtId="0" fontId="16" fillId="0" borderId="94" xfId="0" applyFont="1" applyFill="1" applyBorder="1" applyAlignment="1" applyProtection="1">
      <alignment horizontal="center" vertical="top" textRotation="255" wrapText="1"/>
    </xf>
    <xf numFmtId="0" fontId="16" fillId="0" borderId="88" xfId="0" applyFont="1" applyFill="1" applyBorder="1" applyAlignment="1" applyProtection="1">
      <alignment horizontal="center" vertical="top" textRotation="255" wrapText="1"/>
    </xf>
    <xf numFmtId="0" fontId="16" fillId="0" borderId="97" xfId="0" applyFont="1" applyFill="1" applyBorder="1" applyAlignment="1" applyProtection="1">
      <alignment horizontal="center" vertical="top" textRotation="255" wrapText="1"/>
    </xf>
    <xf numFmtId="0" fontId="16" fillId="0" borderId="93" xfId="0" applyFont="1" applyFill="1" applyBorder="1" applyAlignment="1" applyProtection="1">
      <alignment horizontal="center" vertical="top" textRotation="255" wrapText="1"/>
    </xf>
    <xf numFmtId="0" fontId="16" fillId="0" borderId="87" xfId="0" applyFont="1" applyFill="1" applyBorder="1" applyAlignment="1" applyProtection="1">
      <alignment horizontal="center" vertical="top" textRotation="255" wrapText="1"/>
    </xf>
    <xf numFmtId="0" fontId="16" fillId="0" borderId="96" xfId="0" applyFont="1" applyFill="1" applyBorder="1" applyAlignment="1" applyProtection="1">
      <alignment horizontal="center" vertical="top" textRotation="255" wrapText="1"/>
    </xf>
    <xf numFmtId="0" fontId="21" fillId="8" borderId="1" xfId="0" applyFont="1" applyFill="1" applyBorder="1" applyAlignment="1" applyProtection="1">
      <alignment horizontal="center" vertical="center"/>
    </xf>
    <xf numFmtId="0" fontId="21" fillId="8" borderId="6" xfId="0" applyFont="1" applyFill="1" applyBorder="1" applyAlignment="1" applyProtection="1">
      <alignment horizontal="center" vertical="center"/>
    </xf>
    <xf numFmtId="0" fontId="21" fillId="8" borderId="2" xfId="0" applyFont="1" applyFill="1" applyBorder="1" applyAlignment="1" applyProtection="1">
      <alignment horizontal="center" vertical="center"/>
    </xf>
    <xf numFmtId="0" fontId="21" fillId="8" borderId="78" xfId="0" applyFont="1" applyFill="1" applyBorder="1" applyAlignment="1" applyProtection="1">
      <alignment vertical="center"/>
    </xf>
    <xf numFmtId="0" fontId="21" fillId="8" borderId="18" xfId="0" applyFont="1" applyFill="1" applyBorder="1" applyAlignment="1" applyProtection="1">
      <alignment vertical="center"/>
    </xf>
    <xf numFmtId="0" fontId="21" fillId="8" borderId="19" xfId="0" applyFont="1" applyFill="1" applyBorder="1" applyAlignment="1" applyProtection="1">
      <alignment vertical="center"/>
    </xf>
    <xf numFmtId="0" fontId="0" fillId="8" borderId="12" xfId="0" applyFont="1" applyFill="1" applyBorder="1" applyAlignment="1" applyProtection="1">
      <alignment horizontal="center" vertical="center"/>
    </xf>
    <xf numFmtId="0" fontId="0" fillId="8" borderId="12" xfId="0" applyFill="1" applyBorder="1" applyAlignment="1" applyProtection="1">
      <alignment horizontal="center" vertical="center"/>
    </xf>
    <xf numFmtId="38" fontId="14" fillId="0" borderId="3" xfId="1" applyFont="1" applyFill="1" applyBorder="1" applyAlignment="1" applyProtection="1">
      <alignment horizontal="center" vertical="center"/>
    </xf>
    <xf numFmtId="38" fontId="14" fillId="0" borderId="4" xfId="1" applyFont="1" applyFill="1" applyBorder="1" applyAlignment="1" applyProtection="1">
      <alignment horizontal="center" vertical="center"/>
    </xf>
    <xf numFmtId="38" fontId="14" fillId="0" borderId="5" xfId="1" applyFont="1" applyFill="1" applyBorder="1" applyAlignment="1" applyProtection="1">
      <alignment horizontal="center" vertical="center"/>
    </xf>
    <xf numFmtId="38" fontId="11" fillId="0" borderId="91" xfId="1" applyNumberFormat="1" applyFont="1" applyFill="1" applyBorder="1" applyAlignment="1" applyProtection="1">
      <alignment horizontal="center" vertical="center" textRotation="255" wrapText="1"/>
    </xf>
    <xf numFmtId="38" fontId="11" fillId="0" borderId="76" xfId="1" applyNumberFormat="1" applyFont="1" applyFill="1" applyBorder="1" applyAlignment="1" applyProtection="1">
      <alignment horizontal="center" vertical="center" textRotation="255" wrapText="1"/>
    </xf>
    <xf numFmtId="38" fontId="11" fillId="0" borderId="20" xfId="1" applyNumberFormat="1" applyFont="1" applyFill="1" applyBorder="1" applyAlignment="1" applyProtection="1">
      <alignment horizontal="center" vertical="center" textRotation="255" wrapText="1"/>
    </xf>
    <xf numFmtId="0" fontId="16" fillId="0" borderId="2" xfId="0" applyFont="1" applyFill="1" applyBorder="1" applyAlignment="1" applyProtection="1">
      <alignment horizontal="center" vertical="center" textRotation="255" wrapText="1"/>
    </xf>
    <xf numFmtId="0" fontId="16" fillId="0" borderId="14" xfId="0" applyFont="1" applyFill="1" applyBorder="1" applyAlignment="1" applyProtection="1">
      <alignment horizontal="center" vertical="center" textRotation="255" wrapText="1"/>
    </xf>
    <xf numFmtId="0" fontId="16" fillId="0" borderId="19" xfId="0" applyFont="1" applyFill="1" applyBorder="1" applyAlignment="1" applyProtection="1">
      <alignment horizontal="center" vertical="center" textRotation="255" wrapText="1"/>
    </xf>
    <xf numFmtId="38" fontId="11" fillId="0" borderId="93" xfId="1" applyFont="1" applyFill="1" applyBorder="1" applyAlignment="1" applyProtection="1">
      <alignment horizontal="center" vertical="center" textRotation="255" wrapText="1"/>
    </xf>
    <xf numFmtId="38" fontId="11" fillId="0" borderId="87" xfId="1" applyFont="1" applyFill="1" applyBorder="1" applyAlignment="1" applyProtection="1">
      <alignment horizontal="center" vertical="center" textRotation="255" wrapText="1"/>
    </xf>
    <xf numFmtId="38" fontId="11" fillId="0" borderId="96" xfId="1" applyFont="1" applyFill="1" applyBorder="1" applyAlignment="1" applyProtection="1">
      <alignment horizontal="center" vertical="center" textRotation="255" wrapText="1"/>
    </xf>
    <xf numFmtId="38" fontId="11" fillId="0" borderId="94" xfId="1" applyFont="1" applyFill="1" applyBorder="1" applyAlignment="1" applyProtection="1">
      <alignment horizontal="center" vertical="center" textRotation="255" wrapText="1"/>
    </xf>
    <xf numFmtId="38" fontId="11" fillId="0" borderId="88" xfId="1" applyFont="1" applyFill="1" applyBorder="1" applyAlignment="1" applyProtection="1">
      <alignment horizontal="center" vertical="center" textRotation="255" wrapText="1"/>
    </xf>
    <xf numFmtId="38" fontId="11" fillId="0" borderId="97" xfId="1" applyFont="1" applyFill="1" applyBorder="1" applyAlignment="1" applyProtection="1">
      <alignment horizontal="center" vertical="center" textRotation="255" wrapText="1"/>
    </xf>
    <xf numFmtId="38" fontId="11" fillId="0" borderId="117" xfId="1" applyFont="1" applyFill="1" applyBorder="1" applyAlignment="1" applyProtection="1">
      <alignment horizontal="center" vertical="center" textRotation="255" wrapText="1"/>
    </xf>
    <xf numFmtId="38" fontId="11" fillId="0" borderId="73" xfId="1" applyFont="1" applyFill="1" applyBorder="1" applyAlignment="1" applyProtection="1">
      <alignment horizontal="center" vertical="center" textRotation="255" wrapText="1"/>
    </xf>
    <xf numFmtId="38" fontId="11" fillId="0" borderId="118" xfId="1" applyFont="1" applyFill="1" applyBorder="1" applyAlignment="1" applyProtection="1">
      <alignment horizontal="center" vertical="center" textRotation="255" wrapText="1"/>
    </xf>
    <xf numFmtId="38" fontId="16" fillId="0" borderId="86" xfId="1" applyFont="1" applyFill="1" applyBorder="1" applyAlignment="1" applyProtection="1">
      <alignment horizontal="center" vertical="center" textRotation="255" wrapText="1"/>
    </xf>
    <xf numFmtId="38" fontId="16" fillId="0" borderId="11" xfId="1" applyFont="1" applyFill="1" applyBorder="1" applyAlignment="1" applyProtection="1">
      <alignment horizontal="center" vertical="center" textRotation="255" wrapText="1"/>
    </xf>
    <xf numFmtId="38" fontId="16" fillId="0" borderId="15" xfId="1" applyFont="1" applyFill="1" applyBorder="1" applyAlignment="1" applyProtection="1">
      <alignment horizontal="center" vertical="center" textRotation="255" wrapText="1"/>
    </xf>
    <xf numFmtId="38" fontId="16" fillId="0" borderId="93" xfId="1" applyFont="1" applyFill="1" applyBorder="1" applyAlignment="1" applyProtection="1">
      <alignment horizontal="center" vertical="center" textRotation="255" wrapText="1"/>
    </xf>
    <xf numFmtId="38" fontId="16" fillId="0" borderId="87" xfId="1" applyFont="1" applyFill="1" applyBorder="1" applyAlignment="1" applyProtection="1">
      <alignment horizontal="center" vertical="center" textRotation="255" wrapText="1"/>
    </xf>
    <xf numFmtId="38" fontId="16" fillId="0" borderId="96" xfId="1" applyFont="1" applyFill="1" applyBorder="1" applyAlignment="1" applyProtection="1">
      <alignment horizontal="center" vertical="center" textRotation="255" wrapText="1"/>
    </xf>
    <xf numFmtId="38" fontId="16" fillId="0" borderId="94" xfId="1" applyFont="1" applyFill="1" applyBorder="1" applyAlignment="1" applyProtection="1">
      <alignment horizontal="center" vertical="center" textRotation="255" wrapText="1"/>
    </xf>
    <xf numFmtId="38" fontId="16" fillId="0" borderId="88" xfId="1" applyFont="1" applyFill="1" applyBorder="1" applyAlignment="1" applyProtection="1">
      <alignment horizontal="center" vertical="center" textRotation="255" wrapText="1"/>
    </xf>
    <xf numFmtId="38" fontId="16" fillId="0" borderId="97" xfId="1" applyFont="1" applyFill="1" applyBorder="1" applyAlignment="1" applyProtection="1">
      <alignment horizontal="center" vertical="center" textRotation="255" wrapText="1"/>
    </xf>
    <xf numFmtId="38" fontId="16" fillId="0" borderId="117" xfId="1" applyFont="1" applyFill="1" applyBorder="1" applyAlignment="1" applyProtection="1">
      <alignment horizontal="center" vertical="center" textRotation="255" wrapText="1"/>
    </xf>
    <xf numFmtId="38" fontId="16" fillId="0" borderId="73" xfId="1" applyFont="1" applyFill="1" applyBorder="1" applyAlignment="1" applyProtection="1">
      <alignment horizontal="center" vertical="center" textRotation="255" wrapText="1"/>
    </xf>
    <xf numFmtId="38" fontId="16" fillId="0" borderId="118" xfId="1" applyFont="1" applyFill="1" applyBorder="1" applyAlignment="1" applyProtection="1">
      <alignment horizontal="center" vertical="center" textRotation="255" wrapText="1"/>
    </xf>
    <xf numFmtId="0" fontId="16" fillId="0" borderId="91" xfId="0" applyFont="1" applyFill="1" applyBorder="1" applyAlignment="1" applyProtection="1">
      <alignment horizontal="center" vertical="center" textRotation="255" wrapText="1"/>
    </xf>
    <xf numFmtId="0" fontId="16" fillId="0" borderId="76" xfId="0" applyFont="1" applyFill="1" applyBorder="1" applyAlignment="1" applyProtection="1">
      <alignment horizontal="center" vertical="center" textRotation="255" wrapText="1"/>
    </xf>
    <xf numFmtId="0" fontId="16" fillId="0" borderId="20" xfId="0" applyFont="1" applyFill="1" applyBorder="1" applyAlignment="1" applyProtection="1">
      <alignment horizontal="center" vertical="center" textRotation="255" wrapText="1"/>
    </xf>
    <xf numFmtId="0" fontId="16" fillId="0" borderId="93" xfId="0" applyFont="1" applyFill="1" applyBorder="1" applyAlignment="1" applyProtection="1">
      <alignment horizontal="center" vertical="center" wrapText="1"/>
    </xf>
    <xf numFmtId="0" fontId="16" fillId="0" borderId="87" xfId="0" applyFont="1" applyFill="1" applyBorder="1" applyAlignment="1" applyProtection="1">
      <alignment horizontal="center" vertical="center" wrapText="1"/>
    </xf>
    <xf numFmtId="0" fontId="16" fillId="0" borderId="96" xfId="0" applyFont="1" applyFill="1" applyBorder="1" applyAlignment="1" applyProtection="1">
      <alignment horizontal="center" vertical="center" wrapText="1"/>
    </xf>
    <xf numFmtId="0" fontId="16" fillId="0" borderId="95" xfId="0" applyFont="1" applyFill="1" applyBorder="1" applyAlignment="1" applyProtection="1">
      <alignment horizontal="center" vertical="center" wrapText="1"/>
    </xf>
    <xf numFmtId="0" fontId="16" fillId="0" borderId="89" xfId="0" applyFont="1" applyFill="1" applyBorder="1" applyAlignment="1" applyProtection="1">
      <alignment horizontal="center" vertical="center" wrapText="1"/>
    </xf>
    <xf numFmtId="0" fontId="16" fillId="0" borderId="98" xfId="0" applyFont="1" applyFill="1" applyBorder="1" applyAlignment="1" applyProtection="1">
      <alignment horizontal="center" vertical="center" wrapText="1"/>
    </xf>
    <xf numFmtId="38" fontId="16" fillId="0" borderId="94" xfId="1" applyFont="1" applyFill="1" applyBorder="1" applyAlignment="1" applyProtection="1">
      <alignment vertical="center" textRotation="255" wrapText="1"/>
    </xf>
    <xf numFmtId="0" fontId="16" fillId="0" borderId="88" xfId="0" applyFont="1" applyBorder="1" applyAlignment="1" applyProtection="1">
      <alignment vertical="center"/>
    </xf>
    <xf numFmtId="0" fontId="16" fillId="0" borderId="97" xfId="0" applyFont="1" applyBorder="1" applyAlignment="1" applyProtection="1">
      <alignment vertical="center"/>
    </xf>
    <xf numFmtId="0" fontId="16" fillId="0" borderId="117" xfId="0" applyFont="1" applyFill="1" applyBorder="1" applyAlignment="1" applyProtection="1">
      <alignment horizontal="center" vertical="center" textRotation="255" wrapText="1"/>
    </xf>
    <xf numFmtId="0" fontId="16" fillId="0" borderId="73" xfId="0" applyFont="1" applyFill="1" applyBorder="1" applyAlignment="1" applyProtection="1">
      <alignment horizontal="center" vertical="center" textRotation="255" wrapText="1"/>
    </xf>
    <xf numFmtId="0" fontId="16" fillId="0" borderId="118" xfId="0" applyFont="1" applyFill="1" applyBorder="1" applyAlignment="1" applyProtection="1">
      <alignment horizontal="center" vertical="center" textRotation="255" wrapText="1"/>
    </xf>
    <xf numFmtId="38" fontId="16" fillId="0" borderId="90" xfId="1" applyFont="1" applyFill="1" applyBorder="1" applyAlignment="1" applyProtection="1">
      <alignment horizontal="center" vertical="center" textRotation="255" wrapText="1"/>
    </xf>
    <xf numFmtId="38" fontId="16" fillId="0" borderId="13" xfId="1" applyFont="1" applyFill="1" applyBorder="1" applyAlignment="1" applyProtection="1">
      <alignment horizontal="center" vertical="center" textRotation="255" wrapText="1"/>
    </xf>
    <xf numFmtId="38" fontId="16" fillId="0" borderId="16" xfId="1" applyFont="1" applyFill="1" applyBorder="1" applyAlignment="1" applyProtection="1">
      <alignment horizontal="center" vertical="center" textRotation="255" wrapText="1"/>
    </xf>
    <xf numFmtId="0" fontId="16" fillId="0" borderId="35" xfId="0" applyFont="1" applyFill="1" applyBorder="1" applyAlignment="1" applyProtection="1">
      <alignment horizontal="center" vertical="center"/>
    </xf>
    <xf numFmtId="0" fontId="16" fillId="0" borderId="37" xfId="0" applyFont="1" applyFill="1" applyBorder="1" applyAlignment="1" applyProtection="1">
      <alignment horizontal="center" vertical="center"/>
    </xf>
    <xf numFmtId="0" fontId="16" fillId="0" borderId="120" xfId="0" applyFont="1" applyFill="1" applyBorder="1" applyAlignment="1" applyProtection="1">
      <alignment horizontal="center" vertical="center"/>
    </xf>
  </cellXfs>
  <cellStyles count="6">
    <cellStyle name="桁区切り" xfId="1" builtinId="6"/>
    <cellStyle name="桁区切り 2" xfId="3"/>
    <cellStyle name="標準" xfId="0" builtinId="0"/>
    <cellStyle name="標準 2" xfId="5"/>
    <cellStyle name="標準 7" xfId="2"/>
    <cellStyle name="標準_別冊１　Ｐ2～Ｐ5　普通会計４表20070113_仕訳" xfId="4"/>
  </cellStyles>
  <dxfs count="5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19</xdr:row>
      <xdr:rowOff>152400</xdr:rowOff>
    </xdr:from>
    <xdr:to>
      <xdr:col>0</xdr:col>
      <xdr:colOff>1581150</xdr:colOff>
      <xdr:row>22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152400" y="3238500"/>
          <a:ext cx="1428750" cy="495300"/>
        </a:xfrm>
        <a:prstGeom prst="rect">
          <a:avLst/>
        </a:prstGeom>
        <a:solidFill>
          <a:srgbClr val="00B0F0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/>
            <a:t>勘定科目コード</a:t>
          </a:r>
        </a:p>
      </xdr:txBody>
    </xdr:sp>
    <xdr:clientData/>
  </xdr:twoCellAnchor>
  <xdr:twoCellAnchor>
    <xdr:from>
      <xdr:col>3</xdr:col>
      <xdr:colOff>19050</xdr:colOff>
      <xdr:row>19</xdr:row>
      <xdr:rowOff>152400</xdr:rowOff>
    </xdr:from>
    <xdr:to>
      <xdr:col>4</xdr:col>
      <xdr:colOff>762000</xdr:colOff>
      <xdr:row>22</xdr:row>
      <xdr:rowOff>133350</xdr:rowOff>
    </xdr:to>
    <xdr:sp macro="" textlink="">
      <xdr:nvSpPr>
        <xdr:cNvPr id="3" name="テキスト ボックス 2"/>
        <xdr:cNvSpPr txBox="1"/>
      </xdr:nvSpPr>
      <xdr:spPr>
        <a:xfrm>
          <a:off x="2524125" y="3238500"/>
          <a:ext cx="1428750" cy="495300"/>
        </a:xfrm>
        <a:prstGeom prst="rect">
          <a:avLst/>
        </a:prstGeom>
        <a:solidFill>
          <a:srgbClr val="00B0F0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/>
            <a:t>資産の種別コード</a:t>
          </a:r>
          <a:endParaRPr kumimoji="1" lang="en-US" altLang="ja-JP" sz="1100"/>
        </a:p>
      </xdr:txBody>
    </xdr:sp>
    <xdr:clientData/>
  </xdr:twoCellAnchor>
  <xdr:twoCellAnchor>
    <xdr:from>
      <xdr:col>6</xdr:col>
      <xdr:colOff>285750</xdr:colOff>
      <xdr:row>19</xdr:row>
      <xdr:rowOff>142875</xdr:rowOff>
    </xdr:from>
    <xdr:to>
      <xdr:col>7</xdr:col>
      <xdr:colOff>476250</xdr:colOff>
      <xdr:row>22</xdr:row>
      <xdr:rowOff>123825</xdr:rowOff>
    </xdr:to>
    <xdr:sp macro="" textlink="">
      <xdr:nvSpPr>
        <xdr:cNvPr id="4" name="テキスト ボックス 3"/>
        <xdr:cNvSpPr txBox="1"/>
      </xdr:nvSpPr>
      <xdr:spPr>
        <a:xfrm>
          <a:off x="4705350" y="3228975"/>
          <a:ext cx="1428750" cy="495300"/>
        </a:xfrm>
        <a:prstGeom prst="rect">
          <a:avLst/>
        </a:prstGeom>
        <a:solidFill>
          <a:srgbClr val="00B0F0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/>
            <a:t>償却区分コード</a:t>
          </a:r>
          <a:endParaRPr kumimoji="1" lang="en-US" altLang="ja-JP" sz="1100"/>
        </a:p>
      </xdr:txBody>
    </xdr:sp>
    <xdr:clientData/>
  </xdr:twoCellAnchor>
  <xdr:twoCellAnchor>
    <xdr:from>
      <xdr:col>9</xdr:col>
      <xdr:colOff>142875</xdr:colOff>
      <xdr:row>19</xdr:row>
      <xdr:rowOff>95250</xdr:rowOff>
    </xdr:from>
    <xdr:to>
      <xdr:col>10</xdr:col>
      <xdr:colOff>552450</xdr:colOff>
      <xdr:row>22</xdr:row>
      <xdr:rowOff>76200</xdr:rowOff>
    </xdr:to>
    <xdr:sp macro="" textlink="">
      <xdr:nvSpPr>
        <xdr:cNvPr id="5" name="テキスト ボックス 4"/>
        <xdr:cNvSpPr txBox="1"/>
      </xdr:nvSpPr>
      <xdr:spPr>
        <a:xfrm>
          <a:off x="7172325" y="3181350"/>
          <a:ext cx="1619250" cy="495300"/>
        </a:xfrm>
        <a:prstGeom prst="rect">
          <a:avLst/>
        </a:prstGeom>
        <a:solidFill>
          <a:srgbClr val="00B0F0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/>
            <a:t>登録時価額算定方法コード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392"/>
  <sheetViews>
    <sheetView tabSelected="1" zoomScale="70" zoomScaleNormal="70" zoomScaleSheetLayoutView="70" workbookViewId="0">
      <pane ySplit="13" topLeftCell="A215" activePane="bottomLeft" state="frozenSplit"/>
      <selection pane="bottomLeft" activeCell="EZ241" sqref="EZ241"/>
    </sheetView>
  </sheetViews>
  <sheetFormatPr defaultColWidth="8.875" defaultRowHeight="13.5" x14ac:dyDescent="0.15"/>
  <cols>
    <col min="1" max="1" width="6.125" style="75" customWidth="1"/>
    <col min="2" max="2" width="4" style="75" customWidth="1"/>
    <col min="3" max="3" width="14.75" style="75" customWidth="1"/>
    <col min="4" max="4" width="4.75" style="75" customWidth="1"/>
    <col min="5" max="5" width="12.25" style="76" customWidth="1"/>
    <col min="6" max="6" width="46" style="76" customWidth="1"/>
    <col min="7" max="7" width="24.625" style="79" customWidth="1"/>
    <col min="8" max="8" width="4.75" style="75" customWidth="1"/>
    <col min="9" max="9" width="25" style="79" customWidth="1"/>
    <col min="10" max="10" width="4.625" style="75" customWidth="1"/>
    <col min="11" max="12" width="5.625" style="79" customWidth="1"/>
    <col min="13" max="13" width="11.25" style="79" customWidth="1"/>
    <col min="14" max="14" width="8.25" style="79" customWidth="1"/>
    <col min="15" max="15" width="4.5" style="75" customWidth="1"/>
    <col min="16" max="17" width="4.625" style="75" customWidth="1"/>
    <col min="18" max="18" width="9" style="75" customWidth="1"/>
    <col min="19" max="19" width="6.5" style="79" customWidth="1"/>
    <col min="20" max="20" width="4.625" style="75" customWidth="1"/>
    <col min="21" max="21" width="4.625" style="79" customWidth="1"/>
    <col min="22" max="22" width="6" style="75" customWidth="1"/>
    <col min="23" max="25" width="6.125" style="79" customWidth="1"/>
    <col min="26" max="26" width="10.125" style="75" customWidth="1"/>
    <col min="27" max="27" width="6.125" style="79" customWidth="1"/>
    <col min="28" max="28" width="7.25" style="75" customWidth="1"/>
    <col min="29" max="29" width="6.125" style="79" customWidth="1"/>
    <col min="30" max="31" width="8.125" style="79" customWidth="1"/>
    <col min="32" max="32" width="5.625" style="75" customWidth="1"/>
    <col min="33" max="33" width="4.75" style="75" customWidth="1"/>
    <col min="34" max="34" width="9.5" style="79" customWidth="1"/>
    <col min="35" max="36" width="4.75" style="75" customWidth="1"/>
    <col min="37" max="37" width="5.5" style="75" customWidth="1"/>
    <col min="38" max="38" width="11.625" style="75" customWidth="1"/>
    <col min="39" max="39" width="4.75" style="75" customWidth="1"/>
    <col min="40" max="40" width="10.75" style="80" customWidth="1"/>
    <col min="41" max="41" width="5.625" style="80" customWidth="1"/>
    <col min="42" max="42" width="10.625" style="80" customWidth="1"/>
    <col min="43" max="43" width="5.625" style="75" customWidth="1"/>
    <col min="44" max="44" width="4.5" style="75" customWidth="1"/>
    <col min="45" max="45" width="6.125" style="79" hidden="1" customWidth="1"/>
    <col min="46" max="46" width="12.375" style="81" customWidth="1"/>
    <col min="47" max="47" width="10.625" style="81" customWidth="1"/>
    <col min="48" max="48" width="12" style="81" customWidth="1"/>
    <col min="49" max="49" width="12.625" style="81" customWidth="1"/>
    <col min="50" max="50" width="6.125" style="75" customWidth="1"/>
    <col min="51" max="51" width="11.25" style="75" customWidth="1"/>
    <col min="52" max="52" width="4.625" style="75" customWidth="1"/>
    <col min="53" max="53" width="5.5" style="75" customWidth="1"/>
    <col min="54" max="54" width="11.625" style="79" customWidth="1"/>
    <col min="55" max="55" width="6.125" style="79" customWidth="1"/>
    <col min="56" max="56" width="5.625" style="79" customWidth="1"/>
    <col min="57" max="57" width="4.75" style="79" customWidth="1"/>
    <col min="58" max="58" width="12.75" style="81" customWidth="1"/>
    <col min="59" max="59" width="12.125" style="81" customWidth="1"/>
    <col min="60" max="60" width="10" style="81" customWidth="1"/>
    <col min="61" max="69" width="6.125" style="81" customWidth="1"/>
    <col min="70" max="70" width="5.5" style="81" customWidth="1"/>
    <col min="71" max="71" width="4.75" style="81" customWidth="1"/>
    <col min="72" max="72" width="12.75" style="81" customWidth="1"/>
    <col min="73" max="83" width="6.125" style="81" customWidth="1"/>
    <col min="84" max="84" width="9.375" style="81" customWidth="1"/>
    <col min="85" max="88" width="6.125" style="81" customWidth="1"/>
    <col min="89" max="89" width="10.625" style="81" customWidth="1"/>
    <col min="90" max="90" width="13.625" style="81" customWidth="1"/>
    <col min="91" max="91" width="10.5" style="81" hidden="1" customWidth="1"/>
    <col min="92" max="92" width="11.875" style="81" customWidth="1"/>
    <col min="93" max="93" width="12.5" style="81" customWidth="1"/>
    <col min="94" max="94" width="12.125" style="81" hidden="1" customWidth="1"/>
    <col min="95" max="95" width="5.375" style="75" customWidth="1"/>
    <col min="96" max="144" width="6.125" style="79" customWidth="1"/>
    <col min="145" max="145" width="10.5" style="79" customWidth="1"/>
    <col min="146" max="149" width="6.125" style="79" customWidth="1"/>
    <col min="150" max="150" width="13" style="81" customWidth="1"/>
    <col min="151" max="151" width="9" style="81" customWidth="1"/>
    <col min="152" max="152" width="11.125" style="81" customWidth="1"/>
    <col min="153" max="153" width="13" style="81" customWidth="1"/>
    <col min="154" max="155" width="6.125" style="79" customWidth="1"/>
    <col min="156" max="156" width="8.5" style="79" customWidth="1"/>
    <col min="157" max="157" width="6.125" style="79" customWidth="1"/>
    <col min="158" max="158" width="11.625" style="79" customWidth="1"/>
    <col min="159" max="16384" width="8.875" style="79"/>
  </cols>
  <sheetData>
    <row r="1" spans="1:158" ht="17.25" customHeight="1" thickBot="1" x14ac:dyDescent="0.2">
      <c r="A1" s="482">
        <v>2014</v>
      </c>
      <c r="B1" s="483"/>
      <c r="C1" s="75" t="s">
        <v>79</v>
      </c>
      <c r="F1" s="77">
        <v>2013</v>
      </c>
      <c r="G1" s="78" t="s">
        <v>244</v>
      </c>
      <c r="H1" s="78"/>
    </row>
    <row r="2" spans="1:158" x14ac:dyDescent="0.15">
      <c r="A2" s="82"/>
      <c r="B2" s="82"/>
      <c r="F2" s="83"/>
      <c r="G2" s="84"/>
    </row>
    <row r="3" spans="1:158" x14ac:dyDescent="0.15">
      <c r="A3" s="82"/>
      <c r="B3" s="82"/>
      <c r="E3" s="85" t="s">
        <v>230</v>
      </c>
      <c r="F3" s="86"/>
      <c r="G3" s="87"/>
      <c r="H3" s="88"/>
      <c r="I3" s="89"/>
    </row>
    <row r="4" spans="1:158" x14ac:dyDescent="0.15">
      <c r="A4" s="82" t="s">
        <v>293</v>
      </c>
      <c r="B4" s="82"/>
      <c r="E4" s="90" t="s">
        <v>231</v>
      </c>
      <c r="F4" s="91"/>
      <c r="G4" s="92"/>
      <c r="H4" s="93"/>
      <c r="I4" s="94"/>
    </row>
    <row r="5" spans="1:158" x14ac:dyDescent="0.15">
      <c r="A5" s="82"/>
      <c r="B5" s="82"/>
      <c r="E5" s="95" t="s">
        <v>279</v>
      </c>
      <c r="F5" s="96"/>
      <c r="G5" s="97"/>
      <c r="H5" s="98"/>
      <c r="I5" s="99"/>
    </row>
    <row r="6" spans="1:158" ht="14.25" thickBot="1" x14ac:dyDescent="0.2">
      <c r="A6" s="82"/>
      <c r="B6" s="82"/>
      <c r="E6" s="100" t="s">
        <v>232</v>
      </c>
      <c r="F6" s="101" t="s">
        <v>233</v>
      </c>
      <c r="G6" s="97"/>
      <c r="H6" s="98"/>
      <c r="I6" s="99"/>
    </row>
    <row r="7" spans="1:158" ht="19.5" customHeight="1" thickBot="1" x14ac:dyDescent="0.2">
      <c r="A7" s="429" t="s">
        <v>292</v>
      </c>
      <c r="B7" s="430"/>
      <c r="C7" s="102" t="s">
        <v>1105</v>
      </c>
      <c r="CM7" s="103"/>
      <c r="CP7" s="104" t="s">
        <v>191</v>
      </c>
      <c r="ES7" s="105" t="s">
        <v>239</v>
      </c>
    </row>
    <row r="8" spans="1:158" s="114" customFormat="1" ht="32.25" customHeight="1" thickBot="1" x14ac:dyDescent="0.2">
      <c r="A8" s="484" t="s">
        <v>0</v>
      </c>
      <c r="B8" s="485"/>
      <c r="C8" s="431" t="s">
        <v>1</v>
      </c>
      <c r="D8" s="432"/>
      <c r="E8" s="432"/>
      <c r="F8" s="432"/>
      <c r="G8" s="432"/>
      <c r="H8" s="432"/>
      <c r="I8" s="432"/>
      <c r="J8" s="432"/>
      <c r="K8" s="433"/>
      <c r="L8" s="431" t="s">
        <v>218</v>
      </c>
      <c r="M8" s="432"/>
      <c r="N8" s="433"/>
      <c r="O8" s="431" t="s">
        <v>217</v>
      </c>
      <c r="P8" s="432"/>
      <c r="Q8" s="433"/>
      <c r="R8" s="431" t="s">
        <v>2</v>
      </c>
      <c r="S8" s="432"/>
      <c r="T8" s="432"/>
      <c r="U8" s="433"/>
      <c r="V8" s="431" t="s">
        <v>219</v>
      </c>
      <c r="W8" s="432"/>
      <c r="X8" s="432"/>
      <c r="Y8" s="432"/>
      <c r="Z8" s="433"/>
      <c r="AA8" s="452" t="s">
        <v>148</v>
      </c>
      <c r="AB8" s="453"/>
      <c r="AC8" s="454"/>
      <c r="AD8" s="431" t="s">
        <v>3</v>
      </c>
      <c r="AE8" s="433"/>
      <c r="AF8" s="431" t="s">
        <v>4</v>
      </c>
      <c r="AG8" s="432"/>
      <c r="AH8" s="431" t="s">
        <v>220</v>
      </c>
      <c r="AI8" s="433"/>
      <c r="AJ8" s="431" t="s">
        <v>5</v>
      </c>
      <c r="AK8" s="432"/>
      <c r="AL8" s="432"/>
      <c r="AM8" s="433"/>
      <c r="AN8" s="431" t="s">
        <v>221</v>
      </c>
      <c r="AO8" s="432"/>
      <c r="AP8" s="432"/>
      <c r="AQ8" s="432"/>
      <c r="AR8" s="432"/>
      <c r="AS8" s="106"/>
      <c r="AT8" s="495" t="s">
        <v>6</v>
      </c>
      <c r="AU8" s="496"/>
      <c r="AV8" s="496"/>
      <c r="AW8" s="497"/>
      <c r="AX8" s="431" t="s">
        <v>222</v>
      </c>
      <c r="AY8" s="432"/>
      <c r="AZ8" s="432"/>
      <c r="BA8" s="433"/>
      <c r="BB8" s="107" t="s">
        <v>7</v>
      </c>
      <c r="BC8" s="495" t="s">
        <v>8</v>
      </c>
      <c r="BD8" s="496"/>
      <c r="BE8" s="496"/>
      <c r="BF8" s="496"/>
      <c r="BG8" s="496"/>
      <c r="BH8" s="496"/>
      <c r="BI8" s="496"/>
      <c r="BJ8" s="496"/>
      <c r="BK8" s="496"/>
      <c r="BL8" s="496"/>
      <c r="BM8" s="496"/>
      <c r="BN8" s="496"/>
      <c r="BO8" s="496"/>
      <c r="BP8" s="497"/>
      <c r="BQ8" s="495" t="s">
        <v>9</v>
      </c>
      <c r="BR8" s="496"/>
      <c r="BS8" s="496"/>
      <c r="BT8" s="496"/>
      <c r="BU8" s="496"/>
      <c r="BV8" s="496"/>
      <c r="BW8" s="496"/>
      <c r="BX8" s="496"/>
      <c r="BY8" s="496"/>
      <c r="BZ8" s="496"/>
      <c r="CA8" s="496"/>
      <c r="CB8" s="496"/>
      <c r="CC8" s="496"/>
      <c r="CD8" s="496"/>
      <c r="CE8" s="497"/>
      <c r="CF8" s="498" t="s">
        <v>223</v>
      </c>
      <c r="CG8" s="499"/>
      <c r="CH8" s="499"/>
      <c r="CI8" s="499"/>
      <c r="CJ8" s="499"/>
      <c r="CK8" s="500"/>
      <c r="CL8" s="495" t="s">
        <v>10</v>
      </c>
      <c r="CM8" s="496"/>
      <c r="CN8" s="496"/>
      <c r="CO8" s="496"/>
      <c r="CP8" s="497"/>
      <c r="CQ8" s="108" t="s">
        <v>295</v>
      </c>
      <c r="CR8" s="109" t="s">
        <v>11</v>
      </c>
      <c r="CS8" s="110" t="s">
        <v>12</v>
      </c>
      <c r="CT8" s="111"/>
      <c r="CU8" s="111"/>
      <c r="CV8" s="431" t="s">
        <v>204</v>
      </c>
      <c r="CW8" s="432"/>
      <c r="CX8" s="432"/>
      <c r="CY8" s="432"/>
      <c r="CZ8" s="432"/>
      <c r="DA8" s="432"/>
      <c r="DB8" s="432"/>
      <c r="DC8" s="432"/>
      <c r="DD8" s="432"/>
      <c r="DE8" s="433"/>
      <c r="DF8" s="431" t="s">
        <v>205</v>
      </c>
      <c r="DG8" s="432"/>
      <c r="DH8" s="432"/>
      <c r="DI8" s="432"/>
      <c r="DJ8" s="432"/>
      <c r="DK8" s="432"/>
      <c r="DL8" s="432"/>
      <c r="DM8" s="432"/>
      <c r="DN8" s="432"/>
      <c r="DO8" s="432"/>
      <c r="DP8" s="433"/>
      <c r="DQ8" s="111"/>
      <c r="DR8" s="591" t="s">
        <v>253</v>
      </c>
      <c r="DS8" s="592"/>
      <c r="DT8" s="592" t="s">
        <v>254</v>
      </c>
      <c r="DU8" s="592"/>
      <c r="DV8" s="592"/>
      <c r="DW8" s="592" t="s">
        <v>272</v>
      </c>
      <c r="DX8" s="592"/>
      <c r="DY8" s="592"/>
      <c r="DZ8" s="592" t="s">
        <v>273</v>
      </c>
      <c r="EA8" s="592"/>
      <c r="EB8" s="592" t="s">
        <v>274</v>
      </c>
      <c r="EC8" s="592"/>
      <c r="ED8" s="592" t="s">
        <v>275</v>
      </c>
      <c r="EE8" s="592"/>
      <c r="EF8" s="592"/>
      <c r="EG8" s="592"/>
      <c r="EH8" s="592"/>
      <c r="EI8" s="592" t="s">
        <v>276</v>
      </c>
      <c r="EJ8" s="592"/>
      <c r="EK8" s="592"/>
      <c r="EL8" s="592"/>
      <c r="EM8" s="592"/>
      <c r="EN8" s="592"/>
      <c r="EO8" s="592"/>
      <c r="EP8" s="593"/>
      <c r="EQ8" s="112"/>
      <c r="ER8" s="111"/>
      <c r="ES8" s="486" t="s">
        <v>194</v>
      </c>
      <c r="ET8" s="495" t="s">
        <v>13</v>
      </c>
      <c r="EU8" s="496"/>
      <c r="EV8" s="496"/>
      <c r="EW8" s="497"/>
      <c r="EX8" s="431" t="s">
        <v>14</v>
      </c>
      <c r="EY8" s="432"/>
      <c r="EZ8" s="432"/>
      <c r="FA8" s="433"/>
      <c r="FB8" s="113" t="s">
        <v>15</v>
      </c>
    </row>
    <row r="9" spans="1:158" s="114" customFormat="1" ht="20.25" customHeight="1" x14ac:dyDescent="0.15">
      <c r="A9" s="423" t="s">
        <v>0</v>
      </c>
      <c r="B9" s="426" t="s">
        <v>19</v>
      </c>
      <c r="C9" s="443" t="s">
        <v>294</v>
      </c>
      <c r="D9" s="446" t="s">
        <v>152</v>
      </c>
      <c r="E9" s="449" t="s">
        <v>180</v>
      </c>
      <c r="F9" s="449" t="s">
        <v>20</v>
      </c>
      <c r="G9" s="417" t="s">
        <v>107</v>
      </c>
      <c r="H9" s="417" t="s">
        <v>21</v>
      </c>
      <c r="I9" s="417" t="s">
        <v>22</v>
      </c>
      <c r="J9" s="417" t="s">
        <v>243</v>
      </c>
      <c r="K9" s="437" t="s">
        <v>151</v>
      </c>
      <c r="L9" s="423" t="s">
        <v>181</v>
      </c>
      <c r="M9" s="434" t="s">
        <v>23</v>
      </c>
      <c r="N9" s="426" t="s">
        <v>24</v>
      </c>
      <c r="O9" s="115"/>
      <c r="P9" s="417" t="s">
        <v>182</v>
      </c>
      <c r="Q9" s="426" t="s">
        <v>26</v>
      </c>
      <c r="R9" s="414" t="s">
        <v>240</v>
      </c>
      <c r="S9" s="440" t="s">
        <v>108</v>
      </c>
      <c r="T9" s="417" t="s">
        <v>27</v>
      </c>
      <c r="U9" s="437" t="s">
        <v>28</v>
      </c>
      <c r="V9" s="455" t="s">
        <v>298</v>
      </c>
      <c r="W9" s="417" t="s">
        <v>29</v>
      </c>
      <c r="X9" s="417" t="s">
        <v>30</v>
      </c>
      <c r="Y9" s="417" t="s">
        <v>31</v>
      </c>
      <c r="Z9" s="437" t="s">
        <v>299</v>
      </c>
      <c r="AA9" s="420" t="s">
        <v>277</v>
      </c>
      <c r="AB9" s="421"/>
      <c r="AC9" s="422"/>
      <c r="AD9" s="423" t="s">
        <v>35</v>
      </c>
      <c r="AE9" s="426" t="s">
        <v>36</v>
      </c>
      <c r="AF9" s="455" t="s">
        <v>37</v>
      </c>
      <c r="AG9" s="437" t="s">
        <v>38</v>
      </c>
      <c r="AH9" s="414" t="s">
        <v>241</v>
      </c>
      <c r="AI9" s="437" t="s">
        <v>81</v>
      </c>
      <c r="AJ9" s="414" t="s">
        <v>39</v>
      </c>
      <c r="AK9" s="461" t="s">
        <v>40</v>
      </c>
      <c r="AL9" s="458" t="s">
        <v>111</v>
      </c>
      <c r="AM9" s="479" t="s">
        <v>149</v>
      </c>
      <c r="AN9" s="467" t="s">
        <v>41</v>
      </c>
      <c r="AO9" s="470" t="s">
        <v>80</v>
      </c>
      <c r="AP9" s="473" t="s">
        <v>42</v>
      </c>
      <c r="AQ9" s="458" t="s">
        <v>43</v>
      </c>
      <c r="AR9" s="476" t="s">
        <v>112</v>
      </c>
      <c r="AS9" s="116"/>
      <c r="AT9" s="543" t="s">
        <v>16</v>
      </c>
      <c r="AU9" s="544"/>
      <c r="AV9" s="545"/>
      <c r="AW9" s="512" t="s">
        <v>47</v>
      </c>
      <c r="AX9" s="455" t="s">
        <v>110</v>
      </c>
      <c r="AY9" s="117"/>
      <c r="AZ9" s="118"/>
      <c r="BA9" s="119"/>
      <c r="BB9" s="573" t="s">
        <v>49</v>
      </c>
      <c r="BC9" s="455" t="s">
        <v>50</v>
      </c>
      <c r="BD9" s="417" t="s">
        <v>51</v>
      </c>
      <c r="BE9" s="585" t="s">
        <v>52</v>
      </c>
      <c r="BF9" s="588" t="s">
        <v>188</v>
      </c>
      <c r="BG9" s="501" t="s">
        <v>17</v>
      </c>
      <c r="BH9" s="501"/>
      <c r="BI9" s="501"/>
      <c r="BJ9" s="501"/>
      <c r="BK9" s="501"/>
      <c r="BL9" s="501"/>
      <c r="BM9" s="501"/>
      <c r="BN9" s="501"/>
      <c r="BO9" s="501"/>
      <c r="BP9" s="502"/>
      <c r="BQ9" s="564" t="s">
        <v>60</v>
      </c>
      <c r="BR9" s="567" t="s">
        <v>61</v>
      </c>
      <c r="BS9" s="570" t="s">
        <v>62</v>
      </c>
      <c r="BT9" s="588" t="s">
        <v>189</v>
      </c>
      <c r="BU9" s="501" t="s">
        <v>18</v>
      </c>
      <c r="BV9" s="501"/>
      <c r="BW9" s="501"/>
      <c r="BX9" s="501"/>
      <c r="BY9" s="501"/>
      <c r="BZ9" s="501"/>
      <c r="CA9" s="501"/>
      <c r="CB9" s="501"/>
      <c r="CC9" s="501"/>
      <c r="CD9" s="501"/>
      <c r="CE9" s="502"/>
      <c r="CF9" s="552" t="s">
        <v>186</v>
      </c>
      <c r="CG9" s="555" t="s">
        <v>187</v>
      </c>
      <c r="CH9" s="555" t="s">
        <v>291</v>
      </c>
      <c r="CI9" s="555" t="s">
        <v>190</v>
      </c>
      <c r="CJ9" s="558" t="s">
        <v>71</v>
      </c>
      <c r="CK9" s="561" t="s">
        <v>72</v>
      </c>
      <c r="CL9" s="564" t="s">
        <v>224</v>
      </c>
      <c r="CM9" s="582" t="s">
        <v>74</v>
      </c>
      <c r="CN9" s="567" t="s">
        <v>75</v>
      </c>
      <c r="CO9" s="570" t="s">
        <v>76</v>
      </c>
      <c r="CP9" s="503" t="s">
        <v>192</v>
      </c>
      <c r="CQ9" s="573" t="s">
        <v>193</v>
      </c>
      <c r="CR9" s="576"/>
      <c r="CS9" s="579"/>
      <c r="CT9" s="111"/>
      <c r="CU9" s="111"/>
      <c r="CV9" s="532" t="s">
        <v>195</v>
      </c>
      <c r="CW9" s="529" t="s">
        <v>196</v>
      </c>
      <c r="CX9" s="529" t="s">
        <v>197</v>
      </c>
      <c r="CY9" s="529" t="s">
        <v>99</v>
      </c>
      <c r="CZ9" s="529" t="s">
        <v>206</v>
      </c>
      <c r="DA9" s="529" t="s">
        <v>245</v>
      </c>
      <c r="DB9" s="529" t="s">
        <v>246</v>
      </c>
      <c r="DC9" s="529" t="s">
        <v>247</v>
      </c>
      <c r="DD9" s="529" t="s">
        <v>248</v>
      </c>
      <c r="DE9" s="526" t="s">
        <v>249</v>
      </c>
      <c r="DF9" s="532" t="s">
        <v>198</v>
      </c>
      <c r="DG9" s="529" t="s">
        <v>199</v>
      </c>
      <c r="DH9" s="529" t="s">
        <v>200</v>
      </c>
      <c r="DI9" s="529" t="s">
        <v>201</v>
      </c>
      <c r="DJ9" s="529" t="s">
        <v>202</v>
      </c>
      <c r="DK9" s="529" t="s">
        <v>203</v>
      </c>
      <c r="DL9" s="529" t="s">
        <v>245</v>
      </c>
      <c r="DM9" s="529" t="s">
        <v>246</v>
      </c>
      <c r="DN9" s="529" t="s">
        <v>247</v>
      </c>
      <c r="DO9" s="529" t="s">
        <v>248</v>
      </c>
      <c r="DP9" s="526" t="s">
        <v>249</v>
      </c>
      <c r="DQ9" s="111"/>
      <c r="DR9" s="532" t="s">
        <v>207</v>
      </c>
      <c r="DS9" s="529" t="s">
        <v>208</v>
      </c>
      <c r="DT9" s="529" t="s">
        <v>209</v>
      </c>
      <c r="DU9" s="529" t="s">
        <v>252</v>
      </c>
      <c r="DV9" s="529" t="s">
        <v>251</v>
      </c>
      <c r="DW9" s="529" t="s">
        <v>210</v>
      </c>
      <c r="DX9" s="529" t="s">
        <v>297</v>
      </c>
      <c r="DY9" s="529" t="s">
        <v>255</v>
      </c>
      <c r="DZ9" s="529" t="s">
        <v>256</v>
      </c>
      <c r="EA9" s="529" t="s">
        <v>257</v>
      </c>
      <c r="EB9" s="529" t="s">
        <v>258</v>
      </c>
      <c r="EC9" s="529" t="s">
        <v>259</v>
      </c>
      <c r="ED9" s="529" t="s">
        <v>260</v>
      </c>
      <c r="EE9" s="529" t="s">
        <v>261</v>
      </c>
      <c r="EF9" s="529" t="s">
        <v>262</v>
      </c>
      <c r="EG9" s="529" t="s">
        <v>263</v>
      </c>
      <c r="EH9" s="529" t="s">
        <v>264</v>
      </c>
      <c r="EI9" s="529" t="s">
        <v>265</v>
      </c>
      <c r="EJ9" s="529" t="s">
        <v>266</v>
      </c>
      <c r="EK9" s="529" t="s">
        <v>267</v>
      </c>
      <c r="EL9" s="529" t="s">
        <v>268</v>
      </c>
      <c r="EM9" s="529" t="s">
        <v>269</v>
      </c>
      <c r="EN9" s="529" t="s">
        <v>270</v>
      </c>
      <c r="EO9" s="529" t="s">
        <v>278</v>
      </c>
      <c r="EP9" s="529" t="s">
        <v>271</v>
      </c>
      <c r="EQ9" s="526"/>
      <c r="ER9" s="111"/>
      <c r="ES9" s="487"/>
      <c r="ET9" s="517" t="s">
        <v>73</v>
      </c>
      <c r="EU9" s="520" t="s">
        <v>74</v>
      </c>
      <c r="EV9" s="520" t="s">
        <v>75</v>
      </c>
      <c r="EW9" s="523" t="s">
        <v>77</v>
      </c>
      <c r="EX9" s="506" t="s">
        <v>73</v>
      </c>
      <c r="EY9" s="509" t="s">
        <v>74</v>
      </c>
      <c r="EZ9" s="509" t="s">
        <v>75</v>
      </c>
      <c r="FA9" s="549" t="s">
        <v>77</v>
      </c>
      <c r="FB9" s="546" t="s">
        <v>78</v>
      </c>
    </row>
    <row r="10" spans="1:158" s="114" customFormat="1" x14ac:dyDescent="0.15">
      <c r="A10" s="424"/>
      <c r="B10" s="427"/>
      <c r="C10" s="444"/>
      <c r="D10" s="447"/>
      <c r="E10" s="450"/>
      <c r="F10" s="450"/>
      <c r="G10" s="418"/>
      <c r="H10" s="418"/>
      <c r="I10" s="418"/>
      <c r="J10" s="418"/>
      <c r="K10" s="438"/>
      <c r="L10" s="424"/>
      <c r="M10" s="435"/>
      <c r="N10" s="427"/>
      <c r="O10" s="120"/>
      <c r="P10" s="418"/>
      <c r="Q10" s="427"/>
      <c r="R10" s="415"/>
      <c r="S10" s="441"/>
      <c r="T10" s="418"/>
      <c r="U10" s="438"/>
      <c r="V10" s="456"/>
      <c r="W10" s="418"/>
      <c r="X10" s="418"/>
      <c r="Y10" s="418"/>
      <c r="Z10" s="438"/>
      <c r="AA10" s="464" t="s">
        <v>32</v>
      </c>
      <c r="AB10" s="465" t="s">
        <v>33</v>
      </c>
      <c r="AC10" s="466" t="s">
        <v>34</v>
      </c>
      <c r="AD10" s="424"/>
      <c r="AE10" s="427"/>
      <c r="AF10" s="456"/>
      <c r="AG10" s="438"/>
      <c r="AH10" s="415"/>
      <c r="AI10" s="438"/>
      <c r="AJ10" s="415"/>
      <c r="AK10" s="462"/>
      <c r="AL10" s="459"/>
      <c r="AM10" s="480"/>
      <c r="AN10" s="468"/>
      <c r="AO10" s="471"/>
      <c r="AP10" s="474"/>
      <c r="AQ10" s="459"/>
      <c r="AR10" s="477"/>
      <c r="AS10" s="121"/>
      <c r="AT10" s="489" t="s">
        <v>45</v>
      </c>
      <c r="AU10" s="491" t="s">
        <v>46</v>
      </c>
      <c r="AV10" s="493" t="s">
        <v>183</v>
      </c>
      <c r="AW10" s="513"/>
      <c r="AX10" s="456"/>
      <c r="AY10" s="122"/>
      <c r="AZ10" s="123"/>
      <c r="BA10" s="124"/>
      <c r="BB10" s="574"/>
      <c r="BC10" s="456"/>
      <c r="BD10" s="418"/>
      <c r="BE10" s="586"/>
      <c r="BF10" s="589"/>
      <c r="BG10" s="125">
        <v>10</v>
      </c>
      <c r="BH10" s="126">
        <v>11</v>
      </c>
      <c r="BI10" s="126">
        <v>12</v>
      </c>
      <c r="BJ10" s="126">
        <v>13</v>
      </c>
      <c r="BK10" s="126">
        <v>14</v>
      </c>
      <c r="BL10" s="126">
        <v>15</v>
      </c>
      <c r="BM10" s="126">
        <v>16</v>
      </c>
      <c r="BN10" s="126">
        <v>40</v>
      </c>
      <c r="BO10" s="126">
        <v>50</v>
      </c>
      <c r="BP10" s="127">
        <v>60</v>
      </c>
      <c r="BQ10" s="565"/>
      <c r="BR10" s="568"/>
      <c r="BS10" s="571"/>
      <c r="BT10" s="589"/>
      <c r="BU10" s="125">
        <v>20</v>
      </c>
      <c r="BV10" s="126">
        <v>21</v>
      </c>
      <c r="BW10" s="126">
        <v>22</v>
      </c>
      <c r="BX10" s="126">
        <v>23</v>
      </c>
      <c r="BY10" s="126">
        <v>24</v>
      </c>
      <c r="BZ10" s="126">
        <v>25</v>
      </c>
      <c r="CA10" s="126" t="s">
        <v>242</v>
      </c>
      <c r="CB10" s="126">
        <v>26</v>
      </c>
      <c r="CC10" s="126">
        <v>41</v>
      </c>
      <c r="CD10" s="126">
        <v>51</v>
      </c>
      <c r="CE10" s="127">
        <v>61</v>
      </c>
      <c r="CF10" s="553"/>
      <c r="CG10" s="556"/>
      <c r="CH10" s="556"/>
      <c r="CI10" s="556"/>
      <c r="CJ10" s="559"/>
      <c r="CK10" s="562"/>
      <c r="CL10" s="565"/>
      <c r="CM10" s="583"/>
      <c r="CN10" s="568"/>
      <c r="CO10" s="571"/>
      <c r="CP10" s="504"/>
      <c r="CQ10" s="574"/>
      <c r="CR10" s="577"/>
      <c r="CS10" s="580"/>
      <c r="CT10" s="111"/>
      <c r="CU10" s="111"/>
      <c r="CV10" s="533"/>
      <c r="CW10" s="530"/>
      <c r="CX10" s="530"/>
      <c r="CY10" s="530"/>
      <c r="CZ10" s="530"/>
      <c r="DA10" s="530"/>
      <c r="DB10" s="530"/>
      <c r="DC10" s="530"/>
      <c r="DD10" s="530"/>
      <c r="DE10" s="527"/>
      <c r="DF10" s="533"/>
      <c r="DG10" s="530"/>
      <c r="DH10" s="530"/>
      <c r="DI10" s="530"/>
      <c r="DJ10" s="530"/>
      <c r="DK10" s="530"/>
      <c r="DL10" s="530"/>
      <c r="DM10" s="530"/>
      <c r="DN10" s="530"/>
      <c r="DO10" s="530"/>
      <c r="DP10" s="527"/>
      <c r="DQ10" s="111"/>
      <c r="DR10" s="533"/>
      <c r="DS10" s="530"/>
      <c r="DT10" s="530"/>
      <c r="DU10" s="530"/>
      <c r="DV10" s="530"/>
      <c r="DW10" s="530"/>
      <c r="DX10" s="530"/>
      <c r="DY10" s="530"/>
      <c r="DZ10" s="530"/>
      <c r="EA10" s="530"/>
      <c r="EB10" s="530"/>
      <c r="EC10" s="530"/>
      <c r="ED10" s="530"/>
      <c r="EE10" s="530"/>
      <c r="EF10" s="530"/>
      <c r="EG10" s="530"/>
      <c r="EH10" s="530"/>
      <c r="EI10" s="530"/>
      <c r="EJ10" s="530"/>
      <c r="EK10" s="530"/>
      <c r="EL10" s="530"/>
      <c r="EM10" s="530"/>
      <c r="EN10" s="530"/>
      <c r="EO10" s="530"/>
      <c r="EP10" s="530"/>
      <c r="EQ10" s="527"/>
      <c r="ER10" s="111"/>
      <c r="ES10" s="487"/>
      <c r="ET10" s="518"/>
      <c r="EU10" s="521"/>
      <c r="EV10" s="521"/>
      <c r="EW10" s="524"/>
      <c r="EX10" s="507"/>
      <c r="EY10" s="510"/>
      <c r="EZ10" s="510"/>
      <c r="FA10" s="550"/>
      <c r="FB10" s="547"/>
    </row>
    <row r="11" spans="1:158" s="142" customFormat="1" ht="159.75" customHeight="1" thickBot="1" x14ac:dyDescent="0.2">
      <c r="A11" s="425"/>
      <c r="B11" s="428"/>
      <c r="C11" s="445"/>
      <c r="D11" s="448"/>
      <c r="E11" s="451"/>
      <c r="F11" s="451"/>
      <c r="G11" s="419"/>
      <c r="H11" s="419"/>
      <c r="I11" s="419"/>
      <c r="J11" s="419"/>
      <c r="K11" s="439"/>
      <c r="L11" s="425"/>
      <c r="M11" s="436"/>
      <c r="N11" s="428"/>
      <c r="O11" s="128" t="s">
        <v>25</v>
      </c>
      <c r="P11" s="419"/>
      <c r="Q11" s="428"/>
      <c r="R11" s="416"/>
      <c r="S11" s="442"/>
      <c r="T11" s="419"/>
      <c r="U11" s="439"/>
      <c r="V11" s="457"/>
      <c r="W11" s="419"/>
      <c r="X11" s="419"/>
      <c r="Y11" s="419"/>
      <c r="Z11" s="439"/>
      <c r="AA11" s="457"/>
      <c r="AB11" s="419"/>
      <c r="AC11" s="439"/>
      <c r="AD11" s="425"/>
      <c r="AE11" s="428"/>
      <c r="AF11" s="457"/>
      <c r="AG11" s="439"/>
      <c r="AH11" s="416"/>
      <c r="AI11" s="439"/>
      <c r="AJ11" s="416"/>
      <c r="AK11" s="463"/>
      <c r="AL11" s="460"/>
      <c r="AM11" s="481"/>
      <c r="AN11" s="469"/>
      <c r="AO11" s="472"/>
      <c r="AP11" s="475"/>
      <c r="AQ11" s="460"/>
      <c r="AR11" s="478"/>
      <c r="AS11" s="129" t="s">
        <v>44</v>
      </c>
      <c r="AT11" s="490"/>
      <c r="AU11" s="492"/>
      <c r="AV11" s="494"/>
      <c r="AW11" s="514"/>
      <c r="AX11" s="457"/>
      <c r="AY11" s="130" t="s">
        <v>109</v>
      </c>
      <c r="AZ11" s="131" t="s">
        <v>150</v>
      </c>
      <c r="BA11" s="132" t="s">
        <v>48</v>
      </c>
      <c r="BB11" s="575"/>
      <c r="BC11" s="457"/>
      <c r="BD11" s="419"/>
      <c r="BE11" s="587"/>
      <c r="BF11" s="590"/>
      <c r="BG11" s="133" t="s">
        <v>53</v>
      </c>
      <c r="BH11" s="134" t="s">
        <v>54</v>
      </c>
      <c r="BI11" s="134" t="s">
        <v>55</v>
      </c>
      <c r="BJ11" s="135" t="s">
        <v>56</v>
      </c>
      <c r="BK11" s="134" t="s">
        <v>57</v>
      </c>
      <c r="BL11" s="136" t="s">
        <v>58</v>
      </c>
      <c r="BM11" s="136" t="s">
        <v>59</v>
      </c>
      <c r="BN11" s="136" t="s">
        <v>146</v>
      </c>
      <c r="BO11" s="136" t="s">
        <v>147</v>
      </c>
      <c r="BP11" s="137" t="s">
        <v>135</v>
      </c>
      <c r="BQ11" s="566"/>
      <c r="BR11" s="569"/>
      <c r="BS11" s="572"/>
      <c r="BT11" s="590"/>
      <c r="BU11" s="138" t="s">
        <v>63</v>
      </c>
      <c r="BV11" s="139" t="s">
        <v>64</v>
      </c>
      <c r="BW11" s="134" t="s">
        <v>65</v>
      </c>
      <c r="BX11" s="134" t="s">
        <v>66</v>
      </c>
      <c r="BY11" s="136" t="s">
        <v>67</v>
      </c>
      <c r="BZ11" s="136" t="s">
        <v>68</v>
      </c>
      <c r="CA11" s="136" t="s">
        <v>69</v>
      </c>
      <c r="CB11" s="136" t="s">
        <v>70</v>
      </c>
      <c r="CC11" s="136" t="s">
        <v>184</v>
      </c>
      <c r="CD11" s="136" t="s">
        <v>185</v>
      </c>
      <c r="CE11" s="140" t="s">
        <v>134</v>
      </c>
      <c r="CF11" s="554"/>
      <c r="CG11" s="557"/>
      <c r="CH11" s="557"/>
      <c r="CI11" s="557"/>
      <c r="CJ11" s="560"/>
      <c r="CK11" s="563"/>
      <c r="CL11" s="566"/>
      <c r="CM11" s="584"/>
      <c r="CN11" s="569"/>
      <c r="CO11" s="572"/>
      <c r="CP11" s="505"/>
      <c r="CQ11" s="575"/>
      <c r="CR11" s="578"/>
      <c r="CS11" s="581"/>
      <c r="CT11" s="141"/>
      <c r="CU11" s="141"/>
      <c r="CV11" s="534"/>
      <c r="CW11" s="531"/>
      <c r="CX11" s="531"/>
      <c r="CY11" s="531"/>
      <c r="CZ11" s="531"/>
      <c r="DA11" s="531"/>
      <c r="DB11" s="531"/>
      <c r="DC11" s="531"/>
      <c r="DD11" s="531"/>
      <c r="DE11" s="528"/>
      <c r="DF11" s="534"/>
      <c r="DG11" s="531"/>
      <c r="DH11" s="531"/>
      <c r="DI11" s="531"/>
      <c r="DJ11" s="531"/>
      <c r="DK11" s="531"/>
      <c r="DL11" s="531"/>
      <c r="DM11" s="531"/>
      <c r="DN11" s="531"/>
      <c r="DO11" s="531"/>
      <c r="DP11" s="528"/>
      <c r="DQ11" s="141"/>
      <c r="DR11" s="534"/>
      <c r="DS11" s="531"/>
      <c r="DT11" s="531"/>
      <c r="DU11" s="531"/>
      <c r="DV11" s="531"/>
      <c r="DW11" s="531"/>
      <c r="DX11" s="531"/>
      <c r="DY11" s="531"/>
      <c r="DZ11" s="531"/>
      <c r="EA11" s="531"/>
      <c r="EB11" s="531"/>
      <c r="EC11" s="531"/>
      <c r="ED11" s="531"/>
      <c r="EE11" s="531"/>
      <c r="EF11" s="531"/>
      <c r="EG11" s="531"/>
      <c r="EH11" s="531"/>
      <c r="EI11" s="531"/>
      <c r="EJ11" s="531"/>
      <c r="EK11" s="531"/>
      <c r="EL11" s="531"/>
      <c r="EM11" s="531"/>
      <c r="EN11" s="531"/>
      <c r="EO11" s="531"/>
      <c r="EP11" s="531"/>
      <c r="EQ11" s="528"/>
      <c r="ER11" s="141"/>
      <c r="ES11" s="488"/>
      <c r="ET11" s="519"/>
      <c r="EU11" s="522"/>
      <c r="EV11" s="522"/>
      <c r="EW11" s="525"/>
      <c r="EX11" s="508"/>
      <c r="EY11" s="511"/>
      <c r="EZ11" s="511"/>
      <c r="FA11" s="551"/>
      <c r="FB11" s="548"/>
    </row>
    <row r="12" spans="1:158" s="142" customFormat="1" ht="13.5" customHeight="1" thickBot="1" x14ac:dyDescent="0.2">
      <c r="A12" s="143" t="s">
        <v>234</v>
      </c>
      <c r="B12" s="144" t="s">
        <v>234</v>
      </c>
      <c r="C12" s="145" t="s">
        <v>234</v>
      </c>
      <c r="D12" s="146" t="s">
        <v>235</v>
      </c>
      <c r="E12" s="147" t="s">
        <v>234</v>
      </c>
      <c r="F12" s="147" t="s">
        <v>234</v>
      </c>
      <c r="G12" s="146" t="s">
        <v>234</v>
      </c>
      <c r="H12" s="146" t="s">
        <v>234</v>
      </c>
      <c r="I12" s="146" t="s">
        <v>234</v>
      </c>
      <c r="J12" s="146" t="s">
        <v>236</v>
      </c>
      <c r="K12" s="144" t="s">
        <v>236</v>
      </c>
      <c r="L12" s="145" t="s">
        <v>237</v>
      </c>
      <c r="M12" s="146" t="s">
        <v>234</v>
      </c>
      <c r="N12" s="144" t="s">
        <v>235</v>
      </c>
      <c r="O12" s="145" t="s">
        <v>234</v>
      </c>
      <c r="P12" s="146" t="s">
        <v>235</v>
      </c>
      <c r="Q12" s="144" t="s">
        <v>234</v>
      </c>
      <c r="R12" s="145" t="s">
        <v>234</v>
      </c>
      <c r="S12" s="146" t="s">
        <v>234</v>
      </c>
      <c r="T12" s="146" t="s">
        <v>234</v>
      </c>
      <c r="U12" s="144" t="s">
        <v>236</v>
      </c>
      <c r="V12" s="145" t="s">
        <v>234</v>
      </c>
      <c r="W12" s="146" t="s">
        <v>234</v>
      </c>
      <c r="X12" s="146" t="s">
        <v>234</v>
      </c>
      <c r="Y12" s="146" t="s">
        <v>234</v>
      </c>
      <c r="Z12" s="144" t="s">
        <v>234</v>
      </c>
      <c r="AA12" s="145" t="s">
        <v>236</v>
      </c>
      <c r="AB12" s="146" t="s">
        <v>234</v>
      </c>
      <c r="AC12" s="144" t="s">
        <v>236</v>
      </c>
      <c r="AD12" s="145" t="s">
        <v>234</v>
      </c>
      <c r="AE12" s="144" t="s">
        <v>235</v>
      </c>
      <c r="AF12" s="145" t="s">
        <v>234</v>
      </c>
      <c r="AG12" s="144" t="s">
        <v>234</v>
      </c>
      <c r="AH12" s="148" t="s">
        <v>234</v>
      </c>
      <c r="AI12" s="144" t="s">
        <v>234</v>
      </c>
      <c r="AJ12" s="145" t="s">
        <v>234</v>
      </c>
      <c r="AK12" s="149" t="s">
        <v>235</v>
      </c>
      <c r="AL12" s="146" t="s">
        <v>234</v>
      </c>
      <c r="AM12" s="144" t="s">
        <v>235</v>
      </c>
      <c r="AN12" s="150" t="s">
        <v>236</v>
      </c>
      <c r="AO12" s="151" t="s">
        <v>234</v>
      </c>
      <c r="AP12" s="152" t="s">
        <v>236</v>
      </c>
      <c r="AQ12" s="147" t="s">
        <v>234</v>
      </c>
      <c r="AR12" s="144" t="s">
        <v>235</v>
      </c>
      <c r="AS12" s="541" t="s">
        <v>238</v>
      </c>
      <c r="AT12" s="542"/>
      <c r="AU12" s="542"/>
      <c r="AV12" s="542"/>
      <c r="AW12" s="153" t="s">
        <v>236</v>
      </c>
      <c r="AX12" s="145" t="s">
        <v>234</v>
      </c>
      <c r="AY12" s="146" t="s">
        <v>234</v>
      </c>
      <c r="AZ12" s="146" t="s">
        <v>235</v>
      </c>
      <c r="BA12" s="144" t="s">
        <v>234</v>
      </c>
      <c r="BB12" s="154" t="s">
        <v>235</v>
      </c>
      <c r="BC12" s="145" t="s">
        <v>235</v>
      </c>
      <c r="BD12" s="146" t="s">
        <v>235</v>
      </c>
      <c r="BE12" s="155" t="s">
        <v>235</v>
      </c>
      <c r="BF12" s="156" t="s">
        <v>235</v>
      </c>
      <c r="BG12" s="143" t="s">
        <v>235</v>
      </c>
      <c r="BH12" s="146" t="s">
        <v>235</v>
      </c>
      <c r="BI12" s="146" t="s">
        <v>235</v>
      </c>
      <c r="BJ12" s="146" t="s">
        <v>235</v>
      </c>
      <c r="BK12" s="146" t="s">
        <v>235</v>
      </c>
      <c r="BL12" s="146" t="s">
        <v>235</v>
      </c>
      <c r="BM12" s="146" t="s">
        <v>235</v>
      </c>
      <c r="BN12" s="146" t="s">
        <v>235</v>
      </c>
      <c r="BO12" s="146" t="s">
        <v>235</v>
      </c>
      <c r="BP12" s="144" t="s">
        <v>235</v>
      </c>
      <c r="BQ12" s="145" t="s">
        <v>235</v>
      </c>
      <c r="BR12" s="146" t="s">
        <v>235</v>
      </c>
      <c r="BS12" s="155" t="s">
        <v>235</v>
      </c>
      <c r="BT12" s="156" t="s">
        <v>235</v>
      </c>
      <c r="BU12" s="143" t="s">
        <v>235</v>
      </c>
      <c r="BV12" s="146" t="s">
        <v>235</v>
      </c>
      <c r="BW12" s="146" t="s">
        <v>235</v>
      </c>
      <c r="BX12" s="146" t="s">
        <v>235</v>
      </c>
      <c r="BY12" s="146" t="s">
        <v>235</v>
      </c>
      <c r="BZ12" s="146" t="s">
        <v>235</v>
      </c>
      <c r="CA12" s="146" t="s">
        <v>235</v>
      </c>
      <c r="CB12" s="146" t="s">
        <v>235</v>
      </c>
      <c r="CC12" s="146" t="s">
        <v>235</v>
      </c>
      <c r="CD12" s="146" t="s">
        <v>235</v>
      </c>
      <c r="CE12" s="144" t="s">
        <v>235</v>
      </c>
      <c r="CF12" s="145" t="s">
        <v>235</v>
      </c>
      <c r="CG12" s="146" t="s">
        <v>235</v>
      </c>
      <c r="CH12" s="146" t="s">
        <v>235</v>
      </c>
      <c r="CI12" s="146" t="s">
        <v>235</v>
      </c>
      <c r="CJ12" s="155" t="s">
        <v>235</v>
      </c>
      <c r="CK12" s="157" t="s">
        <v>235</v>
      </c>
      <c r="CL12" s="145" t="s">
        <v>235</v>
      </c>
      <c r="CM12" s="146" t="s">
        <v>234</v>
      </c>
      <c r="CN12" s="146" t="s">
        <v>235</v>
      </c>
      <c r="CO12" s="144" t="s">
        <v>235</v>
      </c>
      <c r="CP12" s="158" t="s">
        <v>234</v>
      </c>
      <c r="CQ12" s="157" t="s">
        <v>234</v>
      </c>
      <c r="CR12" s="159"/>
      <c r="CS12" s="160"/>
      <c r="CT12" s="141"/>
      <c r="CU12" s="141"/>
      <c r="CV12" s="161"/>
      <c r="CW12" s="162"/>
      <c r="CX12" s="162"/>
      <c r="CY12" s="162"/>
      <c r="CZ12" s="162"/>
      <c r="DA12" s="162"/>
      <c r="DB12" s="162"/>
      <c r="DC12" s="162"/>
      <c r="DD12" s="162"/>
      <c r="DE12" s="163"/>
      <c r="DF12" s="161"/>
      <c r="DG12" s="162"/>
      <c r="DH12" s="162"/>
      <c r="DI12" s="162"/>
      <c r="DJ12" s="162"/>
      <c r="DK12" s="162"/>
      <c r="DL12" s="162"/>
      <c r="DM12" s="162"/>
      <c r="DN12" s="162"/>
      <c r="DO12" s="162"/>
      <c r="DP12" s="163"/>
      <c r="DQ12" s="141"/>
      <c r="DR12" s="535" t="s">
        <v>250</v>
      </c>
      <c r="DS12" s="536"/>
      <c r="DT12" s="536"/>
      <c r="DU12" s="536"/>
      <c r="DV12" s="536"/>
      <c r="DW12" s="536"/>
      <c r="DX12" s="536"/>
      <c r="DY12" s="536"/>
      <c r="DZ12" s="536"/>
      <c r="EA12" s="536"/>
      <c r="EB12" s="536"/>
      <c r="EC12" s="536"/>
      <c r="ED12" s="536"/>
      <c r="EE12" s="536"/>
      <c r="EF12" s="536"/>
      <c r="EG12" s="536"/>
      <c r="EH12" s="536"/>
      <c r="EI12" s="536"/>
      <c r="EJ12" s="536"/>
      <c r="EK12" s="536"/>
      <c r="EL12" s="536"/>
      <c r="EM12" s="536"/>
      <c r="EN12" s="536"/>
      <c r="EO12" s="536"/>
      <c r="EP12" s="536"/>
      <c r="EQ12" s="537"/>
      <c r="ER12" s="141"/>
      <c r="ES12" s="164"/>
      <c r="ET12" s="165"/>
      <c r="EU12" s="166"/>
      <c r="EV12" s="166"/>
      <c r="EW12" s="166"/>
      <c r="EX12" s="167"/>
      <c r="EY12" s="168"/>
      <c r="EZ12" s="168"/>
      <c r="FA12" s="160"/>
      <c r="FB12" s="169"/>
    </row>
    <row r="13" spans="1:158" s="142" customFormat="1" ht="14.25" customHeight="1" thickBot="1" x14ac:dyDescent="0.2">
      <c r="A13" s="170" t="s">
        <v>234</v>
      </c>
      <c r="B13" s="171" t="s">
        <v>234</v>
      </c>
      <c r="C13" s="172" t="s">
        <v>234</v>
      </c>
      <c r="D13" s="173" t="s">
        <v>235</v>
      </c>
      <c r="E13" s="174" t="s">
        <v>234</v>
      </c>
      <c r="F13" s="174" t="s">
        <v>234</v>
      </c>
      <c r="G13" s="173" t="s">
        <v>234</v>
      </c>
      <c r="H13" s="173" t="s">
        <v>234</v>
      </c>
      <c r="I13" s="173" t="s">
        <v>234</v>
      </c>
      <c r="J13" s="173" t="s">
        <v>234</v>
      </c>
      <c r="K13" s="171" t="s">
        <v>236</v>
      </c>
      <c r="L13" s="175" t="s">
        <v>237</v>
      </c>
      <c r="M13" s="173" t="s">
        <v>234</v>
      </c>
      <c r="N13" s="171" t="s">
        <v>235</v>
      </c>
      <c r="O13" s="175" t="s">
        <v>234</v>
      </c>
      <c r="P13" s="173" t="s">
        <v>234</v>
      </c>
      <c r="Q13" s="171" t="s">
        <v>234</v>
      </c>
      <c r="R13" s="175" t="s">
        <v>234</v>
      </c>
      <c r="S13" s="173" t="s">
        <v>234</v>
      </c>
      <c r="T13" s="173" t="s">
        <v>234</v>
      </c>
      <c r="U13" s="171" t="s">
        <v>236</v>
      </c>
      <c r="V13" s="175" t="s">
        <v>234</v>
      </c>
      <c r="W13" s="173" t="s">
        <v>234</v>
      </c>
      <c r="X13" s="173" t="s">
        <v>234</v>
      </c>
      <c r="Y13" s="173" t="s">
        <v>234</v>
      </c>
      <c r="Z13" s="171" t="s">
        <v>234</v>
      </c>
      <c r="AA13" s="175" t="s">
        <v>236</v>
      </c>
      <c r="AB13" s="173" t="s">
        <v>234</v>
      </c>
      <c r="AC13" s="171" t="s">
        <v>236</v>
      </c>
      <c r="AD13" s="175" t="s">
        <v>234</v>
      </c>
      <c r="AE13" s="171" t="s">
        <v>236</v>
      </c>
      <c r="AF13" s="175" t="s">
        <v>234</v>
      </c>
      <c r="AG13" s="171" t="s">
        <v>234</v>
      </c>
      <c r="AH13" s="176" t="s">
        <v>234</v>
      </c>
      <c r="AI13" s="171" t="s">
        <v>234</v>
      </c>
      <c r="AJ13" s="172" t="s">
        <v>234</v>
      </c>
      <c r="AK13" s="177" t="s">
        <v>235</v>
      </c>
      <c r="AL13" s="178" t="s">
        <v>234</v>
      </c>
      <c r="AM13" s="179" t="s">
        <v>235</v>
      </c>
      <c r="AN13" s="180" t="s">
        <v>236</v>
      </c>
      <c r="AO13" s="181" t="s">
        <v>234</v>
      </c>
      <c r="AP13" s="182" t="s">
        <v>236</v>
      </c>
      <c r="AQ13" s="174" t="s">
        <v>234</v>
      </c>
      <c r="AR13" s="171" t="s">
        <v>235</v>
      </c>
      <c r="AS13" s="515" t="s">
        <v>238</v>
      </c>
      <c r="AT13" s="516"/>
      <c r="AU13" s="516"/>
      <c r="AV13" s="516"/>
      <c r="AW13" s="183" t="s">
        <v>236</v>
      </c>
      <c r="AX13" s="175" t="s">
        <v>234</v>
      </c>
      <c r="AY13" s="173" t="s">
        <v>234</v>
      </c>
      <c r="AZ13" s="173" t="s">
        <v>235</v>
      </c>
      <c r="BA13" s="171" t="s">
        <v>234</v>
      </c>
      <c r="BB13" s="183" t="s">
        <v>234</v>
      </c>
      <c r="BC13" s="175" t="s">
        <v>234</v>
      </c>
      <c r="BD13" s="173" t="s">
        <v>234</v>
      </c>
      <c r="BE13" s="184" t="s">
        <v>234</v>
      </c>
      <c r="BF13" s="185" t="s">
        <v>235</v>
      </c>
      <c r="BG13" s="170" t="s">
        <v>234</v>
      </c>
      <c r="BH13" s="173" t="s">
        <v>234</v>
      </c>
      <c r="BI13" s="173" t="s">
        <v>234</v>
      </c>
      <c r="BJ13" s="173" t="s">
        <v>234</v>
      </c>
      <c r="BK13" s="173" t="s">
        <v>234</v>
      </c>
      <c r="BL13" s="173" t="s">
        <v>234</v>
      </c>
      <c r="BM13" s="173" t="s">
        <v>234</v>
      </c>
      <c r="BN13" s="173" t="s">
        <v>234</v>
      </c>
      <c r="BO13" s="173" t="s">
        <v>234</v>
      </c>
      <c r="BP13" s="171" t="s">
        <v>234</v>
      </c>
      <c r="BQ13" s="175" t="s">
        <v>234</v>
      </c>
      <c r="BR13" s="173" t="s">
        <v>234</v>
      </c>
      <c r="BS13" s="184" t="s">
        <v>234</v>
      </c>
      <c r="BT13" s="185" t="s">
        <v>235</v>
      </c>
      <c r="BU13" s="170" t="s">
        <v>234</v>
      </c>
      <c r="BV13" s="173" t="s">
        <v>234</v>
      </c>
      <c r="BW13" s="173" t="s">
        <v>234</v>
      </c>
      <c r="BX13" s="173" t="s">
        <v>234</v>
      </c>
      <c r="BY13" s="173" t="s">
        <v>234</v>
      </c>
      <c r="BZ13" s="173" t="s">
        <v>234</v>
      </c>
      <c r="CA13" s="173" t="s">
        <v>234</v>
      </c>
      <c r="CB13" s="173" t="s">
        <v>234</v>
      </c>
      <c r="CC13" s="173" t="s">
        <v>234</v>
      </c>
      <c r="CD13" s="173" t="s">
        <v>234</v>
      </c>
      <c r="CE13" s="171" t="s">
        <v>234</v>
      </c>
      <c r="CF13" s="175" t="s">
        <v>234</v>
      </c>
      <c r="CG13" s="173" t="s">
        <v>234</v>
      </c>
      <c r="CH13" s="173" t="s">
        <v>234</v>
      </c>
      <c r="CI13" s="173" t="s">
        <v>234</v>
      </c>
      <c r="CJ13" s="184" t="s">
        <v>234</v>
      </c>
      <c r="CK13" s="186" t="s">
        <v>234</v>
      </c>
      <c r="CL13" s="175" t="s">
        <v>235</v>
      </c>
      <c r="CM13" s="173" t="s">
        <v>234</v>
      </c>
      <c r="CN13" s="173" t="s">
        <v>235</v>
      </c>
      <c r="CO13" s="171" t="s">
        <v>235</v>
      </c>
      <c r="CP13" s="187" t="s">
        <v>234</v>
      </c>
      <c r="CQ13" s="188" t="s">
        <v>234</v>
      </c>
      <c r="CR13" s="159"/>
      <c r="CS13" s="160"/>
      <c r="CT13" s="141"/>
      <c r="CU13" s="141"/>
      <c r="CV13" s="189"/>
      <c r="CW13" s="190"/>
      <c r="CX13" s="190"/>
      <c r="CY13" s="190"/>
      <c r="CZ13" s="190"/>
      <c r="DA13" s="190"/>
      <c r="DB13" s="190"/>
      <c r="DC13" s="190"/>
      <c r="DD13" s="190"/>
      <c r="DE13" s="191"/>
      <c r="DF13" s="189"/>
      <c r="DG13" s="190"/>
      <c r="DH13" s="190"/>
      <c r="DI13" s="190"/>
      <c r="DJ13" s="190"/>
      <c r="DK13" s="190"/>
      <c r="DL13" s="190"/>
      <c r="DM13" s="190"/>
      <c r="DN13" s="190"/>
      <c r="DO13" s="190"/>
      <c r="DP13" s="191"/>
      <c r="DQ13" s="141"/>
      <c r="DR13" s="538"/>
      <c r="DS13" s="539"/>
      <c r="DT13" s="539"/>
      <c r="DU13" s="539"/>
      <c r="DV13" s="539"/>
      <c r="DW13" s="539"/>
      <c r="DX13" s="539"/>
      <c r="DY13" s="539"/>
      <c r="DZ13" s="539"/>
      <c r="EA13" s="539"/>
      <c r="EB13" s="539"/>
      <c r="EC13" s="539"/>
      <c r="ED13" s="539"/>
      <c r="EE13" s="539"/>
      <c r="EF13" s="539"/>
      <c r="EG13" s="539"/>
      <c r="EH13" s="539"/>
      <c r="EI13" s="539"/>
      <c r="EJ13" s="539"/>
      <c r="EK13" s="539"/>
      <c r="EL13" s="539"/>
      <c r="EM13" s="539"/>
      <c r="EN13" s="539"/>
      <c r="EO13" s="539"/>
      <c r="EP13" s="539"/>
      <c r="EQ13" s="540"/>
      <c r="ER13" s="141"/>
      <c r="ES13" s="164"/>
      <c r="ET13" s="165"/>
      <c r="EU13" s="166"/>
      <c r="EV13" s="166"/>
      <c r="EW13" s="166"/>
      <c r="EX13" s="167"/>
      <c r="EY13" s="168"/>
      <c r="EZ13" s="168"/>
      <c r="FA13" s="160"/>
      <c r="FB13" s="169"/>
    </row>
    <row r="14" spans="1:158" s="244" customFormat="1" ht="20.25" customHeight="1" thickBot="1" x14ac:dyDescent="0.2">
      <c r="A14" s="192" t="s">
        <v>296</v>
      </c>
      <c r="B14" s="193">
        <v>2</v>
      </c>
      <c r="C14" s="194">
        <v>3</v>
      </c>
      <c r="D14" s="195">
        <v>4</v>
      </c>
      <c r="E14" s="196">
        <v>5</v>
      </c>
      <c r="F14" s="196">
        <v>6</v>
      </c>
      <c r="G14" s="197">
        <v>7</v>
      </c>
      <c r="H14" s="198">
        <v>8</v>
      </c>
      <c r="I14" s="197">
        <v>9</v>
      </c>
      <c r="J14" s="198">
        <v>10</v>
      </c>
      <c r="K14" s="199">
        <v>11</v>
      </c>
      <c r="L14" s="192">
        <v>12</v>
      </c>
      <c r="M14" s="195">
        <v>13</v>
      </c>
      <c r="N14" s="193">
        <v>14</v>
      </c>
      <c r="O14" s="200">
        <v>15</v>
      </c>
      <c r="P14" s="198">
        <v>16</v>
      </c>
      <c r="Q14" s="201">
        <v>17</v>
      </c>
      <c r="R14" s="202">
        <v>18</v>
      </c>
      <c r="S14" s="203">
        <v>19</v>
      </c>
      <c r="T14" s="197">
        <v>20</v>
      </c>
      <c r="U14" s="199">
        <v>21</v>
      </c>
      <c r="V14" s="202">
        <v>22</v>
      </c>
      <c r="W14" s="197">
        <v>23</v>
      </c>
      <c r="X14" s="197">
        <v>24</v>
      </c>
      <c r="Y14" s="197">
        <v>25</v>
      </c>
      <c r="Z14" s="204">
        <v>26</v>
      </c>
      <c r="AA14" s="205">
        <v>27</v>
      </c>
      <c r="AB14" s="197">
        <v>28</v>
      </c>
      <c r="AC14" s="204">
        <v>29</v>
      </c>
      <c r="AD14" s="192">
        <v>30</v>
      </c>
      <c r="AE14" s="193">
        <v>31</v>
      </c>
      <c r="AF14" s="205">
        <v>32</v>
      </c>
      <c r="AG14" s="199">
        <v>33</v>
      </c>
      <c r="AH14" s="205">
        <v>34</v>
      </c>
      <c r="AI14" s="204">
        <v>35</v>
      </c>
      <c r="AJ14" s="206">
        <v>36</v>
      </c>
      <c r="AK14" s="207">
        <v>37</v>
      </c>
      <c r="AL14" s="208">
        <v>38</v>
      </c>
      <c r="AM14" s="209">
        <v>39</v>
      </c>
      <c r="AN14" s="210">
        <v>40</v>
      </c>
      <c r="AO14" s="211">
        <v>41</v>
      </c>
      <c r="AP14" s="211">
        <v>42</v>
      </c>
      <c r="AQ14" s="197">
        <v>43</v>
      </c>
      <c r="AR14" s="212">
        <v>44</v>
      </c>
      <c r="AS14" s="213"/>
      <c r="AT14" s="214">
        <v>45</v>
      </c>
      <c r="AU14" s="215">
        <v>46</v>
      </c>
      <c r="AV14" s="216">
        <v>47</v>
      </c>
      <c r="AW14" s="217">
        <v>48</v>
      </c>
      <c r="AX14" s="205">
        <v>49</v>
      </c>
      <c r="AY14" s="218">
        <v>50</v>
      </c>
      <c r="AZ14" s="197">
        <v>51</v>
      </c>
      <c r="BA14" s="204">
        <v>52</v>
      </c>
      <c r="BB14" s="219">
        <v>53</v>
      </c>
      <c r="BC14" s="205">
        <v>54</v>
      </c>
      <c r="BD14" s="197">
        <v>55</v>
      </c>
      <c r="BE14" s="220">
        <v>56</v>
      </c>
      <c r="BF14" s="221">
        <v>57</v>
      </c>
      <c r="BG14" s="222">
        <v>58</v>
      </c>
      <c r="BH14" s="223">
        <v>59</v>
      </c>
      <c r="BI14" s="223">
        <v>60</v>
      </c>
      <c r="BJ14" s="224">
        <v>61</v>
      </c>
      <c r="BK14" s="223">
        <v>62</v>
      </c>
      <c r="BL14" s="224">
        <v>63</v>
      </c>
      <c r="BM14" s="224">
        <v>64</v>
      </c>
      <c r="BN14" s="224">
        <v>65</v>
      </c>
      <c r="BO14" s="224">
        <v>66</v>
      </c>
      <c r="BP14" s="225">
        <v>67</v>
      </c>
      <c r="BQ14" s="226">
        <v>68</v>
      </c>
      <c r="BR14" s="224">
        <v>69</v>
      </c>
      <c r="BS14" s="227">
        <v>70</v>
      </c>
      <c r="BT14" s="221">
        <v>71</v>
      </c>
      <c r="BU14" s="228">
        <v>72</v>
      </c>
      <c r="BV14" s="223">
        <v>73</v>
      </c>
      <c r="BW14" s="223">
        <v>74</v>
      </c>
      <c r="BX14" s="223">
        <v>75</v>
      </c>
      <c r="BY14" s="224">
        <v>76</v>
      </c>
      <c r="BZ14" s="224">
        <v>77</v>
      </c>
      <c r="CA14" s="224">
        <v>78</v>
      </c>
      <c r="CB14" s="224">
        <v>79</v>
      </c>
      <c r="CC14" s="224">
        <v>80</v>
      </c>
      <c r="CD14" s="224">
        <v>81</v>
      </c>
      <c r="CE14" s="225">
        <v>82</v>
      </c>
      <c r="CF14" s="229">
        <v>83</v>
      </c>
      <c r="CG14" s="223">
        <v>84</v>
      </c>
      <c r="CH14" s="223">
        <v>85</v>
      </c>
      <c r="CI14" s="223">
        <v>86</v>
      </c>
      <c r="CJ14" s="230">
        <v>87</v>
      </c>
      <c r="CK14" s="231">
        <v>88</v>
      </c>
      <c r="CL14" s="226">
        <v>89</v>
      </c>
      <c r="CM14" s="224"/>
      <c r="CN14" s="224">
        <v>90</v>
      </c>
      <c r="CO14" s="232">
        <v>91</v>
      </c>
      <c r="CP14" s="233"/>
      <c r="CQ14" s="234">
        <v>92</v>
      </c>
      <c r="CR14" s="205"/>
      <c r="CS14" s="235"/>
      <c r="CT14" s="141"/>
      <c r="CU14" s="141"/>
      <c r="CV14" s="205"/>
      <c r="CW14" s="197"/>
      <c r="CX14" s="197"/>
      <c r="CY14" s="197"/>
      <c r="CZ14" s="197"/>
      <c r="DA14" s="197"/>
      <c r="DB14" s="197"/>
      <c r="DC14" s="197"/>
      <c r="DD14" s="197"/>
      <c r="DE14" s="204"/>
      <c r="DF14" s="205"/>
      <c r="DG14" s="197"/>
      <c r="DH14" s="197"/>
      <c r="DI14" s="197"/>
      <c r="DJ14" s="197"/>
      <c r="DK14" s="197"/>
      <c r="DL14" s="197"/>
      <c r="DM14" s="197"/>
      <c r="DN14" s="197"/>
      <c r="DO14" s="197"/>
      <c r="DP14" s="204"/>
      <c r="DQ14" s="141"/>
      <c r="DR14" s="205">
        <v>1</v>
      </c>
      <c r="DS14" s="197">
        <v>2</v>
      </c>
      <c r="DT14" s="197">
        <v>3</v>
      </c>
      <c r="DU14" s="197">
        <v>4</v>
      </c>
      <c r="DV14" s="197">
        <v>6</v>
      </c>
      <c r="DW14" s="197">
        <v>7</v>
      </c>
      <c r="DX14" s="197">
        <v>9</v>
      </c>
      <c r="DY14" s="197">
        <v>10</v>
      </c>
      <c r="DZ14" s="197">
        <v>11</v>
      </c>
      <c r="EA14" s="197">
        <v>12</v>
      </c>
      <c r="EB14" s="197">
        <v>13</v>
      </c>
      <c r="EC14" s="197">
        <v>14</v>
      </c>
      <c r="ED14" s="197">
        <v>15</v>
      </c>
      <c r="EE14" s="197">
        <v>16</v>
      </c>
      <c r="EF14" s="197">
        <v>17</v>
      </c>
      <c r="EG14" s="197">
        <v>18</v>
      </c>
      <c r="EH14" s="197">
        <v>19</v>
      </c>
      <c r="EI14" s="197">
        <v>20</v>
      </c>
      <c r="EJ14" s="197">
        <v>21</v>
      </c>
      <c r="EK14" s="197">
        <v>22</v>
      </c>
      <c r="EL14" s="197">
        <v>23</v>
      </c>
      <c r="EM14" s="197">
        <v>24</v>
      </c>
      <c r="EN14" s="197">
        <v>25</v>
      </c>
      <c r="EO14" s="197">
        <v>26</v>
      </c>
      <c r="EP14" s="197">
        <v>27</v>
      </c>
      <c r="EQ14" s="204">
        <v>30</v>
      </c>
      <c r="ER14" s="236"/>
      <c r="ES14" s="237"/>
      <c r="ET14" s="238"/>
      <c r="EU14" s="239"/>
      <c r="EV14" s="239"/>
      <c r="EW14" s="239"/>
      <c r="EX14" s="240"/>
      <c r="EY14" s="241"/>
      <c r="EZ14" s="241"/>
      <c r="FA14" s="242"/>
      <c r="FB14" s="243"/>
    </row>
    <row r="15" spans="1:158" s="295" customFormat="1" x14ac:dyDescent="0.15">
      <c r="A15" s="245">
        <v>1</v>
      </c>
      <c r="B15" s="246"/>
      <c r="C15" s="247" t="s">
        <v>161</v>
      </c>
      <c r="D15" s="248">
        <f>IF(C15="","",(VLOOKUP(C15,PD!A:B,2,FALSE)))</f>
        <v>12</v>
      </c>
      <c r="E15" s="249" t="s">
        <v>402</v>
      </c>
      <c r="F15" s="249" t="s">
        <v>403</v>
      </c>
      <c r="G15" s="250" t="s">
        <v>404</v>
      </c>
      <c r="H15" s="251">
        <v>1</v>
      </c>
      <c r="I15" s="250" t="s">
        <v>405</v>
      </c>
      <c r="J15" s="251">
        <v>1</v>
      </c>
      <c r="K15" s="252"/>
      <c r="L15" s="253"/>
      <c r="M15" s="250" t="s">
        <v>308</v>
      </c>
      <c r="N15" s="254"/>
      <c r="O15" s="255">
        <v>1</v>
      </c>
      <c r="P15" s="251">
        <v>15</v>
      </c>
      <c r="Q15" s="256">
        <v>45</v>
      </c>
      <c r="R15" s="255">
        <v>1</v>
      </c>
      <c r="S15" s="250"/>
      <c r="T15" s="251"/>
      <c r="U15" s="252"/>
      <c r="V15" s="245" t="s">
        <v>225</v>
      </c>
      <c r="W15" s="250" t="s">
        <v>406</v>
      </c>
      <c r="X15" s="250"/>
      <c r="Y15" s="250"/>
      <c r="Z15" s="256"/>
      <c r="AA15" s="253"/>
      <c r="AB15" s="251"/>
      <c r="AC15" s="252"/>
      <c r="AD15" s="257"/>
      <c r="AE15" s="254"/>
      <c r="AF15" s="245">
        <v>4</v>
      </c>
      <c r="AG15" s="246">
        <v>4</v>
      </c>
      <c r="AH15" s="258">
        <v>7644.08</v>
      </c>
      <c r="AI15" s="259" t="s">
        <v>407</v>
      </c>
      <c r="AJ15" s="255">
        <v>38</v>
      </c>
      <c r="AK15" s="260">
        <f>IF(AJ15="","",(VLOOKUP(AJ15,償却率表!A:B,2,FALSE)))</f>
        <v>2.7E-2</v>
      </c>
      <c r="AL15" s="261" t="s">
        <v>153</v>
      </c>
      <c r="AM15" s="262">
        <f>IF(AL15="","",(VLOOKUP(AL15,PD!G:H,2,FALSE)))</f>
        <v>1</v>
      </c>
      <c r="AN15" s="263">
        <v>30066</v>
      </c>
      <c r="AO15" s="264">
        <v>1982</v>
      </c>
      <c r="AP15" s="265">
        <v>30067</v>
      </c>
      <c r="AQ15" s="266">
        <v>1982</v>
      </c>
      <c r="AR15" s="267">
        <f t="shared" ref="AR15:AR78" si="0">IF(AND(AQ15=0,AM15=3),"",IF(AQ15="","",$A$1-AQ15))</f>
        <v>32</v>
      </c>
      <c r="AS15" s="252">
        <v>2020</v>
      </c>
      <c r="AT15" s="268">
        <v>1070289145</v>
      </c>
      <c r="AU15" s="269"/>
      <c r="AV15" s="270"/>
      <c r="AW15" s="271"/>
      <c r="AX15" s="245"/>
      <c r="AY15" s="272" t="s">
        <v>155</v>
      </c>
      <c r="AZ15" s="248">
        <f>IF(AY15="","",(VLOOKUP(AY15,PD!J:K,2,FALSE)))</f>
        <v>1</v>
      </c>
      <c r="BA15" s="251">
        <v>2014</v>
      </c>
      <c r="BB15" s="273">
        <f t="shared" ref="BB15" si="1">FA15</f>
        <v>0</v>
      </c>
      <c r="BC15" s="253"/>
      <c r="BD15" s="250"/>
      <c r="BE15" s="254"/>
      <c r="BF15" s="274">
        <f t="shared" ref="BF15:BF78" si="2">SUM(BG15:BP15)</f>
        <v>0</v>
      </c>
      <c r="BG15" s="275" t="str">
        <f t="shared" ref="BG15:BG78" si="3">IF(AND($A$1=BD15,BG$10=BE15),CP15,"")</f>
        <v/>
      </c>
      <c r="BH15" s="276" t="str">
        <f t="shared" ref="BH15:BH78" si="4">IF(AND($A$1=BD15,BH$10=BE15),CP15,"")</f>
        <v/>
      </c>
      <c r="BI15" s="276" t="str">
        <f t="shared" ref="BI15:BI78" si="5">IF(AND($A$1=BD15,BI$10=BE15),CP15,"")</f>
        <v/>
      </c>
      <c r="BJ15" s="276" t="str">
        <f t="shared" ref="BJ15:BJ78" si="6">IF(AND($A$1=BD15,BJ$10=BE15),CP15,"")</f>
        <v/>
      </c>
      <c r="BK15" s="276" t="str">
        <f t="shared" ref="BK15:BK78" si="7">IF(AND($A$1=BD15,BK$10=BE15),CP15,"")</f>
        <v/>
      </c>
      <c r="BL15" s="276" t="str">
        <f t="shared" ref="BL15:BL78" si="8">IF(AND($A$1=BD15,BL$10=BE15),CP15,"")</f>
        <v/>
      </c>
      <c r="BM15" s="276" t="str">
        <f t="shared" ref="BM15:BM78" si="9">IF(AND($A$1=BD15,BM$10=BE15),CP15,"")</f>
        <v/>
      </c>
      <c r="BN15" s="276" t="str">
        <f t="shared" ref="BN15:BN78" si="10">IF(AND($A$1=BD15,BN$10=BE15),CP15,"")</f>
        <v/>
      </c>
      <c r="BO15" s="276" t="str">
        <f t="shared" ref="BO15:BO78" si="11">IF(AND($A$1=BD15,BO$10=BE15),CP15,"")</f>
        <v/>
      </c>
      <c r="BP15" s="277" t="str">
        <f t="shared" ref="BP15:BP78" si="12">IF(AND($A$1=BD15,BP$10=BE15),CP15,"")</f>
        <v/>
      </c>
      <c r="BQ15" s="278"/>
      <c r="BR15" s="279"/>
      <c r="BS15" s="280"/>
      <c r="BT15" s="274">
        <f t="shared" ref="BT15:BT78" si="13">SUM(BU15:CE15)</f>
        <v>0</v>
      </c>
      <c r="BU15" s="275" t="str">
        <f t="shared" ref="BU15:BU78" si="14">IF(AND($A$1=BR15,BU$10=BS15),BB15,"")</f>
        <v/>
      </c>
      <c r="BV15" s="276" t="str">
        <f t="shared" ref="BV15:BV78" si="15">IF(AND($A$1=BR15,BV$10=BS15),BB15,"")</f>
        <v/>
      </c>
      <c r="BW15" s="276" t="str">
        <f t="shared" ref="BW15:BW78" si="16">IF(AND($A$1=BR15,BW$10=BS15),BB15,"")</f>
        <v/>
      </c>
      <c r="BX15" s="276" t="str">
        <f t="shared" ref="BX15:BX78" si="17">IF(AND($A$1=BR15,BX$10=BS15),BB15,"")</f>
        <v/>
      </c>
      <c r="BY15" s="276" t="str">
        <f t="shared" ref="BY15:BY78" si="18">IF(AND($A$1=BR15,BY$10=BS15),BB15,"")</f>
        <v/>
      </c>
      <c r="BZ15" s="276" t="str">
        <f t="shared" ref="BZ15:BZ78" si="19">IF(AND($A$1=BR15,BZ$10=BS15),BB15,"")</f>
        <v/>
      </c>
      <c r="CA15" s="276" t="str">
        <f t="shared" ref="CA15:CA78" si="20">IF($A$1=BR15,CM15,"")</f>
        <v/>
      </c>
      <c r="CB15" s="276" t="str">
        <f t="shared" ref="CB15:CB78" si="21">IF(AND($A$1=BR15,CB$10=BS15),BB15,"")</f>
        <v/>
      </c>
      <c r="CC15" s="276" t="str">
        <f t="shared" ref="CC15:CC78" si="22">IF(AND($A$1=BR15,CC$10=BS15),BB15,"")</f>
        <v/>
      </c>
      <c r="CD15" s="276" t="str">
        <f t="shared" ref="CD15:CD78" si="23">IF(AND($A$1=BR15,CD$10=BS15),BB15,"")</f>
        <v/>
      </c>
      <c r="CE15" s="277" t="str">
        <f t="shared" ref="CE15:CE78" si="24">IF(AND($A$1=BR15,CE$10=BS15),BB15,"")</f>
        <v/>
      </c>
      <c r="CF15" s="278"/>
      <c r="CG15" s="281"/>
      <c r="CH15" s="281"/>
      <c r="CI15" s="281"/>
      <c r="CJ15" s="280"/>
      <c r="CK15" s="282">
        <f t="shared" ref="CK15:CK78" si="25">SUM(CF15:CJ15)</f>
        <v>0</v>
      </c>
      <c r="CL15" s="283">
        <f t="shared" ref="CL15:CL78" si="26">IF(AND(BS15&lt;&gt;"",$A$1&gt;=BR15,BR15&lt;&gt;""),0,IF(AZ15=4,1,IF(AQ15="",0,IF(AZ15=1,AT15,IF(AZ15=2,INT(AU15*AH15),IF(AZ15=3,AV15))))))</f>
        <v>1070289145</v>
      </c>
      <c r="CM15" s="284">
        <f t="shared" ref="CM15:CM78" si="27">IF(OR(AM15=3,AZ15=4,CL15=0,AK15=0,AK15=""),0,IF(CL15="","",IF(AND(BS15&lt;&gt;"",$A$1&gt;=BR15,BR15&lt;&gt;""),0,IF(AQ15="",0,IF(AM15=1,IF(OR(AR15&gt;AJ15,AR15=0),0,IF(0&gt;CL15-(($AR15-1)*INT($CL15*$AK15)),0,IF(OR(AJ15=AR15,CL15-(($AR15-1)*INT($CL15*$AK15))&lt;INT(AK15*CL15)),CL15-(($AR15-1)*INT($CL15*$AK15))-1,IF($A$1=$AQ15,0,IF($A$1&gt;$AQ15,INT(AK15*CL15)))))),IF(OR(AR15&gt;AJ15,AR15=0),0,IF(0&gt;CL15-(($AR15-1)*INT($CL15*$AK15)),0,IF(OR(AJ15=AR15,CL15-(($AR15-1)*INT($CL15*$AK15))&lt;INT(AK15*CL15)),CL15-(($AR15-1)*INT($CL15*$AK15)),IF($A$1=$AQ15,0,IF($A$1&gt;$AQ15,INT(AK15*CL15)))))))))))</f>
        <v>28897806</v>
      </c>
      <c r="CN15" s="284">
        <f t="shared" ref="CN15:CN78" si="28">IF(OR(AM15=3,AZ15=4),0,IF(OR(,CL15=0,AK15=0,AK15=""),0,IF(CL15="","",IF(AND(BS15&lt;&gt;"",$A$1&gt;=BR15,BR15&lt;&gt;""),0,IF(AM15=1,IF($AR15&gt;$AJ15,CL15-1,IF($A$1=AQ15,0,IF(OR(AJ15=AR15,CL15-(($AR15-1)*INT($CL15*$AK15))&lt;INT(AK15*CL15)),CL15-1,$AR15*INT($CL15*$AK15)))),IF(AM15=2,IF(AQ15="","",IF($AR15&gt;$AJ15,CL15,IF($A$1=AQ15,0,IF(OR(AJ15=AR15,CL15-(($AR15-1)*INT($CL15*$AK15))&lt;INT(AK15*CL15)),CL15,$AR15*INT($CL15*$AK15)))))))))))</f>
        <v>924729792</v>
      </c>
      <c r="CO15" s="284">
        <f t="shared" ref="CO15:CO78" si="29">IF(CL15=0,0,IF(CL15="","",IF(AND(BS15&lt;&gt;"",$A$1&gt;=BR15,BR15&lt;&gt;""),0,IF(AZ15=4,1,IF(AQ15="",0,INT(CL15-CN15))))))</f>
        <v>145559353</v>
      </c>
      <c r="CP15" s="280">
        <f t="shared" ref="CP15:CP78" si="30">IF($A$1&lt;&gt;BA15,0,IF(AND(BS15&lt;&gt;"",$A$1&gt;=BR15),0,IF(CM15="","",CM15+CO15)))</f>
        <v>174457159</v>
      </c>
      <c r="CQ15" s="285"/>
      <c r="CR15" s="253"/>
      <c r="CS15" s="252"/>
      <c r="CT15" s="141"/>
      <c r="CU15" s="141"/>
      <c r="CV15" s="253"/>
      <c r="CW15" s="250"/>
      <c r="CX15" s="250"/>
      <c r="CY15" s="250"/>
      <c r="CZ15" s="250"/>
      <c r="DA15" s="250"/>
      <c r="DB15" s="250"/>
      <c r="DC15" s="250"/>
      <c r="DD15" s="250"/>
      <c r="DE15" s="252"/>
      <c r="DF15" s="253"/>
      <c r="DG15" s="250"/>
      <c r="DH15" s="250"/>
      <c r="DI15" s="250"/>
      <c r="DJ15" s="250"/>
      <c r="DK15" s="250"/>
      <c r="DL15" s="250"/>
      <c r="DM15" s="250"/>
      <c r="DN15" s="250"/>
      <c r="DO15" s="250"/>
      <c r="DP15" s="252"/>
      <c r="DQ15" s="141"/>
      <c r="DR15" s="253"/>
      <c r="DS15" s="250"/>
      <c r="DT15" s="250"/>
      <c r="DU15" s="250"/>
      <c r="DV15" s="250"/>
      <c r="DW15" s="250"/>
      <c r="DX15" s="250"/>
      <c r="DY15" s="250"/>
      <c r="DZ15" s="250"/>
      <c r="EA15" s="250"/>
      <c r="EB15" s="250"/>
      <c r="EC15" s="250"/>
      <c r="ED15" s="250"/>
      <c r="EE15" s="250"/>
      <c r="EF15" s="254"/>
      <c r="EG15" s="254"/>
      <c r="EH15" s="254"/>
      <c r="EI15" s="254"/>
      <c r="EJ15" s="254"/>
      <c r="EK15" s="254"/>
      <c r="EL15" s="254"/>
      <c r="EM15" s="254"/>
      <c r="EN15" s="254"/>
      <c r="EO15" s="286">
        <f t="shared" ref="EO15:EO78" si="31">CM15</f>
        <v>28897806</v>
      </c>
      <c r="EP15" s="254"/>
      <c r="EQ15" s="252"/>
      <c r="ER15" s="287"/>
      <c r="ES15" s="288">
        <f t="shared" ref="ES15:ES78" si="32">BA15</f>
        <v>2014</v>
      </c>
      <c r="ET15" s="289">
        <f t="shared" ref="ET15:ET78" si="33">IF($A$1=BA15,0,IF(AND(BE15&lt;&gt;"",$A$1=BD15),0,IF(AND(BR15&lt;$A$1,BS15&gt;=20),0,IF(AZ15=4,1,IF(AQ15="",0,IF($A$1=$AQ15,0,IF(AZ15=1,AT15,IF(AZ15=2,INT(AU15*AH15),IF(AZ15=3,AV15,IF(AZ15=4,1,))))))))))</f>
        <v>0</v>
      </c>
      <c r="EU15" s="290">
        <f t="shared" ref="EU15:EU78" si="34">IF(OR(AM15=3,AZ15=4),0,IF(ET15=0,0,IF(ET15="","",IF(AND(BE15&lt;&gt;"",$A$1=BD15),0,IF(AND(BR15&lt;$A$1,BS15&gt;=20),0,IF($A$1=AQ15,0,IF(OR(AQ15="",AK15="",AK15=0),0,IF(AM15=1,IF(0&gt;ET15-(($AR15-2)*INT($ET15*$AK15)),0,IF(OR(AR15-1&gt;AJ15,AR15=0),0,IF(OR(AJ15=AR15-1,ET15-(($AR15-2)*INT($ET15*$AK15))&lt;INT(AK15*ET15)),ET15-(($AR15-2)*INT($ET15*$AK15))-1,IF($A$1-1=$AQ15,0,IF($A$1-1&gt;$AQ15,INT(AK15*ET15)))))),IF(AM15=2,IF(0&gt;ET15-(($AR15-2)*INT($ET15*$AK15)),0,IF(OR(AR15-1&gt;AJ15,AR15=0),0,IF(OR(AJ15=AR15-1,ET15-(($AR15-2)*INT($ET15*$AK15))&lt;INT(AK15*ET15)),ET15-(($AR15-2)*INT($ET15*$AK15)),IF($A$1-1=$AQ15,0,IF($A$1-1&gt;$AQ15,INT(AK15*ET15)))))))))))))))</f>
        <v>0</v>
      </c>
      <c r="EV15" s="290">
        <f t="shared" ref="EV15:EV78" si="35">IF(OR(AM15=3,AZ15=4),0,IF(ET15=0,0,IF(ET15="","",IF(AND(BE15&lt;&gt;"",$A$1=BD15),0,IF(AND(BR15&lt;$A$1,BS15&gt;=20),0,IF($A$1=AQ15,0,IF(AM15=1,IF(OR(ET15=0,AK15="",AK15=0),0,IF($AR15-1&gt;$AJ15,ET15-1,IF($A$1-1&lt;=AQ15,0,IF(OR(AJ15=AR15-1,ET15-(($AR15-2)*INT($ET15*$AK15))&lt;INT(AK15*ET15)),ET15-1,(($AR15-1)*INT($ET15*$AK15)))))),IF(AM15=2,IF(ET15=0,0,IF($AR15-1&gt;$AJ15,ET15,IF($A$1-1&lt;=AQ15,0,IF(OR(AJ15=AR15-1,ET15-(($AR15-2)*INT($ET15*$AK15))&lt;INT(AK15*ET15)),ET15,(($AR15-1)*INT($ET15*$AK15))))))))))))))</f>
        <v>0</v>
      </c>
      <c r="EW15" s="290">
        <f t="shared" ref="EW15:EW78" si="36">IF(ET15=0,0,IF(ET15="","",IF(AND(BE15&lt;&gt;"",$A$1=BD15),0,IF(AND(BR15&lt;$A$1,BS15&gt;=20),0,IF(AZ15=4,1,IF(AQ15="",0,IF($A$1=$AQ15,0,INT(ET15-EV15))))))))</f>
        <v>0</v>
      </c>
      <c r="EX15" s="291"/>
      <c r="EY15" s="292"/>
      <c r="EZ15" s="292"/>
      <c r="FA15" s="293"/>
      <c r="FB15" s="294">
        <f t="shared" ref="FB15:FB78" si="37">EW15-FA15</f>
        <v>0</v>
      </c>
    </row>
    <row r="16" spans="1:158" s="287" customFormat="1" x14ac:dyDescent="0.15">
      <c r="A16" s="296">
        <v>2</v>
      </c>
      <c r="B16" s="297"/>
      <c r="C16" s="298" t="s">
        <v>161</v>
      </c>
      <c r="D16" s="248">
        <f>IF(C16="","",(VLOOKUP(C16,PD!A:B,2,FALSE)))</f>
        <v>12</v>
      </c>
      <c r="E16" s="299" t="s">
        <v>402</v>
      </c>
      <c r="F16" s="299" t="s">
        <v>403</v>
      </c>
      <c r="G16" s="292" t="s">
        <v>408</v>
      </c>
      <c r="H16" s="300">
        <v>1</v>
      </c>
      <c r="I16" s="292" t="s">
        <v>405</v>
      </c>
      <c r="J16" s="300">
        <v>1</v>
      </c>
      <c r="K16" s="293"/>
      <c r="L16" s="291"/>
      <c r="M16" s="292" t="s">
        <v>308</v>
      </c>
      <c r="N16" s="301"/>
      <c r="O16" s="302">
        <v>1</v>
      </c>
      <c r="P16" s="300">
        <v>15</v>
      </c>
      <c r="Q16" s="303">
        <v>45</v>
      </c>
      <c r="R16" s="302">
        <v>1</v>
      </c>
      <c r="S16" s="292"/>
      <c r="T16" s="300"/>
      <c r="U16" s="293"/>
      <c r="V16" s="296" t="s">
        <v>225</v>
      </c>
      <c r="W16" s="292" t="s">
        <v>406</v>
      </c>
      <c r="X16" s="292"/>
      <c r="Y16" s="292"/>
      <c r="Z16" s="303"/>
      <c r="AA16" s="291"/>
      <c r="AB16" s="300"/>
      <c r="AC16" s="293"/>
      <c r="AD16" s="304"/>
      <c r="AE16" s="301"/>
      <c r="AF16" s="296">
        <v>1</v>
      </c>
      <c r="AG16" s="297">
        <v>2</v>
      </c>
      <c r="AH16" s="305">
        <v>33</v>
      </c>
      <c r="AI16" s="306" t="s">
        <v>407</v>
      </c>
      <c r="AJ16" s="302">
        <v>50</v>
      </c>
      <c r="AK16" s="260">
        <f>IF(AJ16="","",(VLOOKUP(AJ16,償却率表!A:B,2,FALSE)))</f>
        <v>0.02</v>
      </c>
      <c r="AL16" s="307" t="s">
        <v>153</v>
      </c>
      <c r="AM16" s="262">
        <f>IF(AL16="","",(VLOOKUP(AL16,PD!G:H,2,FALSE)))</f>
        <v>1</v>
      </c>
      <c r="AN16" s="308">
        <v>30066</v>
      </c>
      <c r="AO16" s="309">
        <v>1982</v>
      </c>
      <c r="AP16" s="310">
        <v>30067</v>
      </c>
      <c r="AQ16" s="266">
        <v>1982</v>
      </c>
      <c r="AR16" s="267">
        <f t="shared" si="0"/>
        <v>32</v>
      </c>
      <c r="AS16" s="293">
        <v>2032</v>
      </c>
      <c r="AT16" s="311">
        <v>3583855</v>
      </c>
      <c r="AU16" s="312"/>
      <c r="AV16" s="313"/>
      <c r="AW16" s="314"/>
      <c r="AX16" s="296"/>
      <c r="AY16" s="315" t="s">
        <v>309</v>
      </c>
      <c r="AZ16" s="248">
        <f>IF(AY16="","",(VLOOKUP(AY16,PD!J:K,2,FALSE)))</f>
        <v>1</v>
      </c>
      <c r="BA16" s="300">
        <v>2014</v>
      </c>
      <c r="BB16" s="316">
        <f t="shared" ref="BB16:BB79" si="38">FA16</f>
        <v>0</v>
      </c>
      <c r="BC16" s="291"/>
      <c r="BD16" s="292"/>
      <c r="BE16" s="301"/>
      <c r="BF16" s="274">
        <f t="shared" si="2"/>
        <v>0</v>
      </c>
      <c r="BG16" s="275" t="str">
        <f t="shared" si="3"/>
        <v/>
      </c>
      <c r="BH16" s="276" t="str">
        <f t="shared" si="4"/>
        <v/>
      </c>
      <c r="BI16" s="276" t="str">
        <f t="shared" si="5"/>
        <v/>
      </c>
      <c r="BJ16" s="276" t="str">
        <f t="shared" si="6"/>
        <v/>
      </c>
      <c r="BK16" s="276" t="str">
        <f t="shared" si="7"/>
        <v/>
      </c>
      <c r="BL16" s="276" t="str">
        <f t="shared" si="8"/>
        <v/>
      </c>
      <c r="BM16" s="276" t="str">
        <f t="shared" si="9"/>
        <v/>
      </c>
      <c r="BN16" s="276" t="str">
        <f t="shared" si="10"/>
        <v/>
      </c>
      <c r="BO16" s="276" t="str">
        <f t="shared" si="11"/>
        <v/>
      </c>
      <c r="BP16" s="277" t="str">
        <f t="shared" si="12"/>
        <v/>
      </c>
      <c r="BQ16" s="278"/>
      <c r="BR16" s="279"/>
      <c r="BS16" s="280"/>
      <c r="BT16" s="274">
        <f t="shared" si="13"/>
        <v>0</v>
      </c>
      <c r="BU16" s="275" t="str">
        <f t="shared" si="14"/>
        <v/>
      </c>
      <c r="BV16" s="276" t="str">
        <f t="shared" si="15"/>
        <v/>
      </c>
      <c r="BW16" s="276" t="str">
        <f t="shared" si="16"/>
        <v/>
      </c>
      <c r="BX16" s="276" t="str">
        <f t="shared" si="17"/>
        <v/>
      </c>
      <c r="BY16" s="276" t="str">
        <f t="shared" si="18"/>
        <v/>
      </c>
      <c r="BZ16" s="276" t="str">
        <f t="shared" si="19"/>
        <v/>
      </c>
      <c r="CA16" s="276" t="str">
        <f t="shared" si="20"/>
        <v/>
      </c>
      <c r="CB16" s="276" t="str">
        <f t="shared" si="21"/>
        <v/>
      </c>
      <c r="CC16" s="276" t="str">
        <f t="shared" si="22"/>
        <v/>
      </c>
      <c r="CD16" s="276" t="str">
        <f t="shared" si="23"/>
        <v/>
      </c>
      <c r="CE16" s="277" t="str">
        <f t="shared" si="24"/>
        <v/>
      </c>
      <c r="CF16" s="278"/>
      <c r="CG16" s="281"/>
      <c r="CH16" s="281"/>
      <c r="CI16" s="281"/>
      <c r="CJ16" s="280"/>
      <c r="CK16" s="282">
        <f t="shared" si="25"/>
        <v>0</v>
      </c>
      <c r="CL16" s="283">
        <f t="shared" si="26"/>
        <v>3583855</v>
      </c>
      <c r="CM16" s="284">
        <f t="shared" si="27"/>
        <v>71677</v>
      </c>
      <c r="CN16" s="284">
        <f t="shared" si="28"/>
        <v>2293664</v>
      </c>
      <c r="CO16" s="284">
        <f t="shared" si="29"/>
        <v>1290191</v>
      </c>
      <c r="CP16" s="280">
        <f t="shared" si="30"/>
        <v>1361868</v>
      </c>
      <c r="CQ16" s="285"/>
      <c r="CR16" s="291"/>
      <c r="CS16" s="293"/>
      <c r="CV16" s="291"/>
      <c r="CW16" s="292"/>
      <c r="CX16" s="292"/>
      <c r="CY16" s="292"/>
      <c r="CZ16" s="292"/>
      <c r="DA16" s="292"/>
      <c r="DB16" s="292"/>
      <c r="DC16" s="292"/>
      <c r="DD16" s="292"/>
      <c r="DE16" s="293"/>
      <c r="DF16" s="291"/>
      <c r="DG16" s="292"/>
      <c r="DH16" s="292"/>
      <c r="DI16" s="292"/>
      <c r="DJ16" s="292"/>
      <c r="DK16" s="292"/>
      <c r="DL16" s="292"/>
      <c r="DM16" s="292"/>
      <c r="DN16" s="292"/>
      <c r="DO16" s="292"/>
      <c r="DP16" s="293"/>
      <c r="DQ16" s="141"/>
      <c r="DR16" s="291"/>
      <c r="DS16" s="292"/>
      <c r="DT16" s="292"/>
      <c r="DU16" s="292"/>
      <c r="DV16" s="292"/>
      <c r="DW16" s="292"/>
      <c r="DX16" s="292"/>
      <c r="DY16" s="292"/>
      <c r="DZ16" s="292"/>
      <c r="EA16" s="292"/>
      <c r="EB16" s="292"/>
      <c r="EC16" s="292"/>
      <c r="ED16" s="292"/>
      <c r="EE16" s="292"/>
      <c r="EF16" s="301"/>
      <c r="EG16" s="301"/>
      <c r="EH16" s="301"/>
      <c r="EI16" s="301"/>
      <c r="EJ16" s="301"/>
      <c r="EK16" s="301"/>
      <c r="EL16" s="301"/>
      <c r="EM16" s="301"/>
      <c r="EN16" s="301"/>
      <c r="EO16" s="317">
        <f t="shared" si="31"/>
        <v>71677</v>
      </c>
      <c r="EP16" s="301"/>
      <c r="EQ16" s="293"/>
      <c r="ES16" s="288">
        <f t="shared" si="32"/>
        <v>2014</v>
      </c>
      <c r="ET16" s="289">
        <f t="shared" si="33"/>
        <v>0</v>
      </c>
      <c r="EU16" s="290">
        <f t="shared" si="34"/>
        <v>0</v>
      </c>
      <c r="EV16" s="290">
        <f t="shared" si="35"/>
        <v>0</v>
      </c>
      <c r="EW16" s="290">
        <f t="shared" si="36"/>
        <v>0</v>
      </c>
      <c r="EX16" s="291"/>
      <c r="EY16" s="292"/>
      <c r="EZ16" s="292"/>
      <c r="FA16" s="293"/>
      <c r="FB16" s="294">
        <f t="shared" si="37"/>
        <v>0</v>
      </c>
    </row>
    <row r="17" spans="1:158" s="287" customFormat="1" x14ac:dyDescent="0.15">
      <c r="A17" s="296">
        <v>3</v>
      </c>
      <c r="B17" s="297"/>
      <c r="C17" s="298" t="s">
        <v>161</v>
      </c>
      <c r="D17" s="248">
        <f>IF(C17="","",(VLOOKUP(C17,PD!A:B,2,FALSE)))</f>
        <v>12</v>
      </c>
      <c r="E17" s="299" t="s">
        <v>402</v>
      </c>
      <c r="F17" s="299" t="s">
        <v>403</v>
      </c>
      <c r="G17" s="292" t="s">
        <v>409</v>
      </c>
      <c r="H17" s="300">
        <v>1</v>
      </c>
      <c r="I17" s="292" t="s">
        <v>405</v>
      </c>
      <c r="J17" s="300">
        <v>1</v>
      </c>
      <c r="K17" s="293"/>
      <c r="L17" s="291"/>
      <c r="M17" s="292" t="s">
        <v>308</v>
      </c>
      <c r="N17" s="301"/>
      <c r="O17" s="302">
        <v>1</v>
      </c>
      <c r="P17" s="300">
        <v>15</v>
      </c>
      <c r="Q17" s="303">
        <v>45</v>
      </c>
      <c r="R17" s="302">
        <v>1</v>
      </c>
      <c r="S17" s="292"/>
      <c r="T17" s="300"/>
      <c r="U17" s="293"/>
      <c r="V17" s="296" t="s">
        <v>225</v>
      </c>
      <c r="W17" s="292" t="s">
        <v>406</v>
      </c>
      <c r="X17" s="292"/>
      <c r="Y17" s="292"/>
      <c r="Z17" s="303"/>
      <c r="AA17" s="291"/>
      <c r="AB17" s="300"/>
      <c r="AC17" s="293"/>
      <c r="AD17" s="304"/>
      <c r="AE17" s="301"/>
      <c r="AF17" s="296">
        <v>1</v>
      </c>
      <c r="AG17" s="297">
        <v>4</v>
      </c>
      <c r="AH17" s="305">
        <v>96</v>
      </c>
      <c r="AI17" s="306" t="s">
        <v>407</v>
      </c>
      <c r="AJ17" s="302">
        <v>31</v>
      </c>
      <c r="AK17" s="260">
        <f>IF(AJ17="","",(VLOOKUP(AJ17,償却率表!A:B,2,FALSE)))</f>
        <v>3.3000000000000002E-2</v>
      </c>
      <c r="AL17" s="307" t="s">
        <v>153</v>
      </c>
      <c r="AM17" s="262">
        <f>IF(AL17="","",(VLOOKUP(AL17,PD!G:H,2,FALSE)))</f>
        <v>1</v>
      </c>
      <c r="AN17" s="308">
        <v>30137</v>
      </c>
      <c r="AO17" s="309">
        <v>1982</v>
      </c>
      <c r="AP17" s="310">
        <v>30138</v>
      </c>
      <c r="AQ17" s="266">
        <v>1982</v>
      </c>
      <c r="AR17" s="267">
        <f t="shared" si="0"/>
        <v>32</v>
      </c>
      <c r="AS17" s="293">
        <v>2013</v>
      </c>
      <c r="AT17" s="311">
        <v>2500000</v>
      </c>
      <c r="AU17" s="312"/>
      <c r="AV17" s="313"/>
      <c r="AW17" s="314"/>
      <c r="AX17" s="296"/>
      <c r="AY17" s="315" t="s">
        <v>309</v>
      </c>
      <c r="AZ17" s="248">
        <f>IF(AY17="","",(VLOOKUP(AY17,PD!J:K,2,FALSE)))</f>
        <v>1</v>
      </c>
      <c r="BA17" s="300">
        <v>2014</v>
      </c>
      <c r="BB17" s="316">
        <f t="shared" si="38"/>
        <v>0</v>
      </c>
      <c r="BC17" s="291"/>
      <c r="BD17" s="292"/>
      <c r="BE17" s="301"/>
      <c r="BF17" s="274">
        <f t="shared" si="2"/>
        <v>0</v>
      </c>
      <c r="BG17" s="275" t="str">
        <f t="shared" si="3"/>
        <v/>
      </c>
      <c r="BH17" s="276" t="str">
        <f t="shared" si="4"/>
        <v/>
      </c>
      <c r="BI17" s="276" t="str">
        <f t="shared" si="5"/>
        <v/>
      </c>
      <c r="BJ17" s="276" t="str">
        <f t="shared" si="6"/>
        <v/>
      </c>
      <c r="BK17" s="276" t="str">
        <f t="shared" si="7"/>
        <v/>
      </c>
      <c r="BL17" s="276" t="str">
        <f t="shared" si="8"/>
        <v/>
      </c>
      <c r="BM17" s="276" t="str">
        <f t="shared" si="9"/>
        <v/>
      </c>
      <c r="BN17" s="276" t="str">
        <f t="shared" si="10"/>
        <v/>
      </c>
      <c r="BO17" s="276" t="str">
        <f t="shared" si="11"/>
        <v/>
      </c>
      <c r="BP17" s="277" t="str">
        <f t="shared" si="12"/>
        <v/>
      </c>
      <c r="BQ17" s="278"/>
      <c r="BR17" s="279"/>
      <c r="BS17" s="280"/>
      <c r="BT17" s="274">
        <f t="shared" si="13"/>
        <v>0</v>
      </c>
      <c r="BU17" s="275" t="str">
        <f t="shared" si="14"/>
        <v/>
      </c>
      <c r="BV17" s="276" t="str">
        <f t="shared" si="15"/>
        <v/>
      </c>
      <c r="BW17" s="276" t="str">
        <f t="shared" si="16"/>
        <v/>
      </c>
      <c r="BX17" s="276" t="str">
        <f t="shared" si="17"/>
        <v/>
      </c>
      <c r="BY17" s="276" t="str">
        <f t="shared" si="18"/>
        <v/>
      </c>
      <c r="BZ17" s="276" t="str">
        <f t="shared" si="19"/>
        <v/>
      </c>
      <c r="CA17" s="276" t="str">
        <f t="shared" si="20"/>
        <v/>
      </c>
      <c r="CB17" s="276" t="str">
        <f t="shared" si="21"/>
        <v/>
      </c>
      <c r="CC17" s="276" t="str">
        <f t="shared" si="22"/>
        <v/>
      </c>
      <c r="CD17" s="276" t="str">
        <f t="shared" si="23"/>
        <v/>
      </c>
      <c r="CE17" s="277" t="str">
        <f t="shared" si="24"/>
        <v/>
      </c>
      <c r="CF17" s="278"/>
      <c r="CG17" s="281"/>
      <c r="CH17" s="281"/>
      <c r="CI17" s="281"/>
      <c r="CJ17" s="280"/>
      <c r="CK17" s="282">
        <f t="shared" si="25"/>
        <v>0</v>
      </c>
      <c r="CL17" s="283">
        <f t="shared" si="26"/>
        <v>2500000</v>
      </c>
      <c r="CM17" s="284">
        <f t="shared" si="27"/>
        <v>0</v>
      </c>
      <c r="CN17" s="284">
        <f t="shared" si="28"/>
        <v>2499999</v>
      </c>
      <c r="CO17" s="284">
        <f t="shared" si="29"/>
        <v>1</v>
      </c>
      <c r="CP17" s="280">
        <f t="shared" si="30"/>
        <v>1</v>
      </c>
      <c r="CQ17" s="285"/>
      <c r="CR17" s="291"/>
      <c r="CS17" s="293"/>
      <c r="CV17" s="291"/>
      <c r="CW17" s="292"/>
      <c r="CX17" s="292"/>
      <c r="CY17" s="292"/>
      <c r="CZ17" s="292"/>
      <c r="DA17" s="292"/>
      <c r="DB17" s="292"/>
      <c r="DC17" s="292"/>
      <c r="DD17" s="292"/>
      <c r="DE17" s="293"/>
      <c r="DF17" s="291"/>
      <c r="DG17" s="292"/>
      <c r="DH17" s="292"/>
      <c r="DI17" s="292"/>
      <c r="DJ17" s="292"/>
      <c r="DK17" s="292"/>
      <c r="DL17" s="292"/>
      <c r="DM17" s="292"/>
      <c r="DN17" s="292"/>
      <c r="DO17" s="292"/>
      <c r="DP17" s="293"/>
      <c r="DQ17" s="141"/>
      <c r="DR17" s="291"/>
      <c r="DS17" s="292"/>
      <c r="DT17" s="292"/>
      <c r="DU17" s="292"/>
      <c r="DV17" s="292"/>
      <c r="DW17" s="292"/>
      <c r="DX17" s="292"/>
      <c r="DY17" s="292"/>
      <c r="DZ17" s="292"/>
      <c r="EA17" s="292"/>
      <c r="EB17" s="292"/>
      <c r="EC17" s="292"/>
      <c r="ED17" s="292"/>
      <c r="EE17" s="292"/>
      <c r="EF17" s="301"/>
      <c r="EG17" s="301"/>
      <c r="EH17" s="301"/>
      <c r="EI17" s="301"/>
      <c r="EJ17" s="301"/>
      <c r="EK17" s="301"/>
      <c r="EL17" s="301"/>
      <c r="EM17" s="301"/>
      <c r="EN17" s="301"/>
      <c r="EO17" s="317">
        <f t="shared" si="31"/>
        <v>0</v>
      </c>
      <c r="EP17" s="301"/>
      <c r="EQ17" s="293"/>
      <c r="ES17" s="288">
        <f t="shared" si="32"/>
        <v>2014</v>
      </c>
      <c r="ET17" s="289">
        <f t="shared" si="33"/>
        <v>0</v>
      </c>
      <c r="EU17" s="290">
        <f t="shared" si="34"/>
        <v>0</v>
      </c>
      <c r="EV17" s="290">
        <f t="shared" si="35"/>
        <v>0</v>
      </c>
      <c r="EW17" s="290">
        <f t="shared" si="36"/>
        <v>0</v>
      </c>
      <c r="EX17" s="291"/>
      <c r="EY17" s="292"/>
      <c r="EZ17" s="292"/>
      <c r="FA17" s="293"/>
      <c r="FB17" s="294">
        <f t="shared" si="37"/>
        <v>0</v>
      </c>
    </row>
    <row r="18" spans="1:158" s="287" customFormat="1" x14ac:dyDescent="0.15">
      <c r="A18" s="296">
        <v>4</v>
      </c>
      <c r="B18" s="297"/>
      <c r="C18" s="298" t="s">
        <v>161</v>
      </c>
      <c r="D18" s="248">
        <f>IF(C18="","",(VLOOKUP(C18,PD!A:B,2,FALSE)))</f>
        <v>12</v>
      </c>
      <c r="E18" s="299" t="s">
        <v>402</v>
      </c>
      <c r="F18" s="299" t="s">
        <v>403</v>
      </c>
      <c r="G18" s="292" t="s">
        <v>410</v>
      </c>
      <c r="H18" s="300">
        <v>1</v>
      </c>
      <c r="I18" s="292" t="s">
        <v>405</v>
      </c>
      <c r="J18" s="300">
        <v>1</v>
      </c>
      <c r="K18" s="293"/>
      <c r="L18" s="291"/>
      <c r="M18" s="292" t="s">
        <v>308</v>
      </c>
      <c r="N18" s="301"/>
      <c r="O18" s="302">
        <v>1</v>
      </c>
      <c r="P18" s="300">
        <v>15</v>
      </c>
      <c r="Q18" s="303">
        <v>45</v>
      </c>
      <c r="R18" s="302">
        <v>1</v>
      </c>
      <c r="S18" s="292"/>
      <c r="T18" s="300"/>
      <c r="U18" s="293"/>
      <c r="V18" s="296" t="s">
        <v>225</v>
      </c>
      <c r="W18" s="292" t="s">
        <v>406</v>
      </c>
      <c r="X18" s="292"/>
      <c r="Y18" s="292"/>
      <c r="Z18" s="303"/>
      <c r="AA18" s="291"/>
      <c r="AB18" s="300"/>
      <c r="AC18" s="293"/>
      <c r="AD18" s="304"/>
      <c r="AE18" s="301"/>
      <c r="AF18" s="296">
        <v>1</v>
      </c>
      <c r="AG18" s="297">
        <v>4</v>
      </c>
      <c r="AH18" s="305">
        <v>651.23</v>
      </c>
      <c r="AI18" s="306" t="s">
        <v>407</v>
      </c>
      <c r="AJ18" s="302">
        <v>31</v>
      </c>
      <c r="AK18" s="260">
        <f>IF(AJ18="","",(VLOOKUP(AJ18,償却率表!A:B,2,FALSE)))</f>
        <v>3.3000000000000002E-2</v>
      </c>
      <c r="AL18" s="307" t="s">
        <v>153</v>
      </c>
      <c r="AM18" s="262">
        <f>IF(AL18="","",(VLOOKUP(AL18,PD!G:H,2,FALSE)))</f>
        <v>1</v>
      </c>
      <c r="AN18" s="308">
        <v>30066</v>
      </c>
      <c r="AO18" s="309">
        <v>1982</v>
      </c>
      <c r="AP18" s="310">
        <v>30067</v>
      </c>
      <c r="AQ18" s="266">
        <v>1982</v>
      </c>
      <c r="AR18" s="267">
        <f t="shared" si="0"/>
        <v>32</v>
      </c>
      <c r="AS18" s="293"/>
      <c r="AT18" s="311">
        <v>46800000</v>
      </c>
      <c r="AU18" s="312"/>
      <c r="AV18" s="313"/>
      <c r="AW18" s="314"/>
      <c r="AX18" s="296"/>
      <c r="AY18" s="315" t="s">
        <v>309</v>
      </c>
      <c r="AZ18" s="248">
        <f>IF(AY18="","",(VLOOKUP(AY18,PD!J:K,2,FALSE)))</f>
        <v>1</v>
      </c>
      <c r="BA18" s="300">
        <v>2014</v>
      </c>
      <c r="BB18" s="316">
        <f t="shared" si="38"/>
        <v>0</v>
      </c>
      <c r="BC18" s="291"/>
      <c r="BD18" s="292"/>
      <c r="BE18" s="301"/>
      <c r="BF18" s="274">
        <f t="shared" si="2"/>
        <v>0</v>
      </c>
      <c r="BG18" s="275" t="str">
        <f t="shared" si="3"/>
        <v/>
      </c>
      <c r="BH18" s="276" t="str">
        <f t="shared" si="4"/>
        <v/>
      </c>
      <c r="BI18" s="276" t="str">
        <f t="shared" si="5"/>
        <v/>
      </c>
      <c r="BJ18" s="276" t="str">
        <f t="shared" si="6"/>
        <v/>
      </c>
      <c r="BK18" s="276" t="str">
        <f t="shared" si="7"/>
        <v/>
      </c>
      <c r="BL18" s="276" t="str">
        <f t="shared" si="8"/>
        <v/>
      </c>
      <c r="BM18" s="276" t="str">
        <f t="shared" si="9"/>
        <v/>
      </c>
      <c r="BN18" s="276" t="str">
        <f t="shared" si="10"/>
        <v/>
      </c>
      <c r="BO18" s="276" t="str">
        <f t="shared" si="11"/>
        <v/>
      </c>
      <c r="BP18" s="277" t="str">
        <f t="shared" si="12"/>
        <v/>
      </c>
      <c r="BQ18" s="278"/>
      <c r="BR18" s="279"/>
      <c r="BS18" s="280"/>
      <c r="BT18" s="274">
        <f t="shared" si="13"/>
        <v>0</v>
      </c>
      <c r="BU18" s="275" t="str">
        <f t="shared" si="14"/>
        <v/>
      </c>
      <c r="BV18" s="276" t="str">
        <f t="shared" si="15"/>
        <v/>
      </c>
      <c r="BW18" s="276" t="str">
        <f t="shared" si="16"/>
        <v/>
      </c>
      <c r="BX18" s="276" t="str">
        <f t="shared" si="17"/>
        <v/>
      </c>
      <c r="BY18" s="276" t="str">
        <f t="shared" si="18"/>
        <v/>
      </c>
      <c r="BZ18" s="276" t="str">
        <f t="shared" si="19"/>
        <v/>
      </c>
      <c r="CA18" s="276" t="str">
        <f t="shared" si="20"/>
        <v/>
      </c>
      <c r="CB18" s="276" t="str">
        <f t="shared" si="21"/>
        <v/>
      </c>
      <c r="CC18" s="276" t="str">
        <f t="shared" si="22"/>
        <v/>
      </c>
      <c r="CD18" s="276" t="str">
        <f t="shared" si="23"/>
        <v/>
      </c>
      <c r="CE18" s="277" t="str">
        <f t="shared" si="24"/>
        <v/>
      </c>
      <c r="CF18" s="278"/>
      <c r="CG18" s="281"/>
      <c r="CH18" s="281"/>
      <c r="CI18" s="281"/>
      <c r="CJ18" s="280"/>
      <c r="CK18" s="282">
        <f t="shared" si="25"/>
        <v>0</v>
      </c>
      <c r="CL18" s="283">
        <f t="shared" si="26"/>
        <v>46800000</v>
      </c>
      <c r="CM18" s="284">
        <f t="shared" si="27"/>
        <v>0</v>
      </c>
      <c r="CN18" s="284">
        <f t="shared" si="28"/>
        <v>46799999</v>
      </c>
      <c r="CO18" s="284">
        <f t="shared" si="29"/>
        <v>1</v>
      </c>
      <c r="CP18" s="280">
        <f t="shared" si="30"/>
        <v>1</v>
      </c>
      <c r="CQ18" s="285"/>
      <c r="CR18" s="291"/>
      <c r="CS18" s="293"/>
      <c r="CV18" s="291"/>
      <c r="CW18" s="292"/>
      <c r="CX18" s="292"/>
      <c r="CY18" s="292"/>
      <c r="CZ18" s="292"/>
      <c r="DA18" s="292"/>
      <c r="DB18" s="292"/>
      <c r="DC18" s="292"/>
      <c r="DD18" s="292"/>
      <c r="DE18" s="293"/>
      <c r="DF18" s="291"/>
      <c r="DG18" s="292"/>
      <c r="DH18" s="292"/>
      <c r="DI18" s="292"/>
      <c r="DJ18" s="292"/>
      <c r="DK18" s="292"/>
      <c r="DL18" s="292"/>
      <c r="DM18" s="292"/>
      <c r="DN18" s="292"/>
      <c r="DO18" s="292"/>
      <c r="DP18" s="293"/>
      <c r="DQ18" s="141"/>
      <c r="DR18" s="291"/>
      <c r="DS18" s="292"/>
      <c r="DT18" s="292"/>
      <c r="DU18" s="292"/>
      <c r="DV18" s="292"/>
      <c r="DW18" s="292"/>
      <c r="DX18" s="292"/>
      <c r="DY18" s="292"/>
      <c r="DZ18" s="292"/>
      <c r="EA18" s="292"/>
      <c r="EB18" s="292"/>
      <c r="EC18" s="292"/>
      <c r="ED18" s="292"/>
      <c r="EE18" s="292"/>
      <c r="EF18" s="301"/>
      <c r="EG18" s="301"/>
      <c r="EH18" s="301"/>
      <c r="EI18" s="301"/>
      <c r="EJ18" s="301"/>
      <c r="EK18" s="301"/>
      <c r="EL18" s="301"/>
      <c r="EM18" s="301"/>
      <c r="EN18" s="301"/>
      <c r="EO18" s="317">
        <f t="shared" si="31"/>
        <v>0</v>
      </c>
      <c r="EP18" s="301"/>
      <c r="EQ18" s="293"/>
      <c r="ES18" s="288">
        <f t="shared" si="32"/>
        <v>2014</v>
      </c>
      <c r="ET18" s="289">
        <f t="shared" si="33"/>
        <v>0</v>
      </c>
      <c r="EU18" s="290">
        <f t="shared" si="34"/>
        <v>0</v>
      </c>
      <c r="EV18" s="290">
        <f t="shared" si="35"/>
        <v>0</v>
      </c>
      <c r="EW18" s="290">
        <f t="shared" si="36"/>
        <v>0</v>
      </c>
      <c r="EX18" s="291"/>
      <c r="EY18" s="292"/>
      <c r="EZ18" s="292"/>
      <c r="FA18" s="293"/>
      <c r="FB18" s="294">
        <f t="shared" si="37"/>
        <v>0</v>
      </c>
    </row>
    <row r="19" spans="1:158" s="287" customFormat="1" x14ac:dyDescent="0.15">
      <c r="A19" s="296">
        <v>5</v>
      </c>
      <c r="B19" s="297"/>
      <c r="C19" s="298" t="s">
        <v>161</v>
      </c>
      <c r="D19" s="248">
        <f>IF(C19="","",(VLOOKUP(C19,PD!A:B,2,FALSE)))</f>
        <v>12</v>
      </c>
      <c r="E19" s="299" t="s">
        <v>402</v>
      </c>
      <c r="F19" s="299" t="s">
        <v>403</v>
      </c>
      <c r="G19" s="292" t="s">
        <v>411</v>
      </c>
      <c r="H19" s="300">
        <v>1</v>
      </c>
      <c r="I19" s="292" t="s">
        <v>405</v>
      </c>
      <c r="J19" s="300">
        <v>1</v>
      </c>
      <c r="K19" s="293"/>
      <c r="L19" s="291"/>
      <c r="M19" s="292" t="s">
        <v>308</v>
      </c>
      <c r="N19" s="301"/>
      <c r="O19" s="302">
        <v>1</v>
      </c>
      <c r="P19" s="300">
        <v>15</v>
      </c>
      <c r="Q19" s="303">
        <v>45</v>
      </c>
      <c r="R19" s="302">
        <v>1</v>
      </c>
      <c r="S19" s="292"/>
      <c r="T19" s="300"/>
      <c r="U19" s="293"/>
      <c r="V19" s="296" t="s">
        <v>225</v>
      </c>
      <c r="W19" s="292" t="s">
        <v>406</v>
      </c>
      <c r="X19" s="292"/>
      <c r="Y19" s="292"/>
      <c r="Z19" s="303"/>
      <c r="AA19" s="291"/>
      <c r="AB19" s="300"/>
      <c r="AC19" s="293"/>
      <c r="AD19" s="304"/>
      <c r="AE19" s="301"/>
      <c r="AF19" s="296">
        <v>1</v>
      </c>
      <c r="AG19" s="297">
        <v>5</v>
      </c>
      <c r="AH19" s="311">
        <v>17</v>
      </c>
      <c r="AI19" s="306" t="s">
        <v>407</v>
      </c>
      <c r="AJ19" s="302">
        <v>15</v>
      </c>
      <c r="AK19" s="260">
        <f>IF(AJ19="","",(VLOOKUP(AJ19,償却率表!A:B,2,FALSE)))</f>
        <v>6.7000000000000004E-2</v>
      </c>
      <c r="AL19" s="307" t="s">
        <v>153</v>
      </c>
      <c r="AM19" s="262">
        <f>IF(AL19="","",(VLOOKUP(AL19,PD!G:H,2,FALSE)))</f>
        <v>1</v>
      </c>
      <c r="AN19" s="308">
        <v>31624</v>
      </c>
      <c r="AO19" s="309">
        <v>1986</v>
      </c>
      <c r="AP19" s="310">
        <v>31625</v>
      </c>
      <c r="AQ19" s="266">
        <v>1986</v>
      </c>
      <c r="AR19" s="267">
        <f t="shared" si="0"/>
        <v>28</v>
      </c>
      <c r="AS19" s="293"/>
      <c r="AT19" s="311">
        <v>1170000</v>
      </c>
      <c r="AU19" s="312"/>
      <c r="AV19" s="313"/>
      <c r="AW19" s="314"/>
      <c r="AX19" s="296"/>
      <c r="AY19" s="315" t="s">
        <v>309</v>
      </c>
      <c r="AZ19" s="248">
        <f>IF(AY19="","",(VLOOKUP(AY19,PD!J:K,2,FALSE)))</f>
        <v>1</v>
      </c>
      <c r="BA19" s="300">
        <v>2014</v>
      </c>
      <c r="BB19" s="316">
        <f t="shared" si="38"/>
        <v>0</v>
      </c>
      <c r="BC19" s="291"/>
      <c r="BD19" s="292"/>
      <c r="BE19" s="301"/>
      <c r="BF19" s="274">
        <f t="shared" si="2"/>
        <v>0</v>
      </c>
      <c r="BG19" s="275" t="str">
        <f t="shared" si="3"/>
        <v/>
      </c>
      <c r="BH19" s="276" t="str">
        <f t="shared" si="4"/>
        <v/>
      </c>
      <c r="BI19" s="276" t="str">
        <f t="shared" si="5"/>
        <v/>
      </c>
      <c r="BJ19" s="276" t="str">
        <f t="shared" si="6"/>
        <v/>
      </c>
      <c r="BK19" s="276" t="str">
        <f t="shared" si="7"/>
        <v/>
      </c>
      <c r="BL19" s="276" t="str">
        <f t="shared" si="8"/>
        <v/>
      </c>
      <c r="BM19" s="276" t="str">
        <f t="shared" si="9"/>
        <v/>
      </c>
      <c r="BN19" s="276" t="str">
        <f t="shared" si="10"/>
        <v/>
      </c>
      <c r="BO19" s="276" t="str">
        <f t="shared" si="11"/>
        <v/>
      </c>
      <c r="BP19" s="277" t="str">
        <f t="shared" si="12"/>
        <v/>
      </c>
      <c r="BQ19" s="278"/>
      <c r="BR19" s="279"/>
      <c r="BS19" s="280"/>
      <c r="BT19" s="274">
        <f t="shared" si="13"/>
        <v>0</v>
      </c>
      <c r="BU19" s="275" t="str">
        <f t="shared" si="14"/>
        <v/>
      </c>
      <c r="BV19" s="276" t="str">
        <f t="shared" si="15"/>
        <v/>
      </c>
      <c r="BW19" s="276" t="str">
        <f t="shared" si="16"/>
        <v/>
      </c>
      <c r="BX19" s="276" t="str">
        <f t="shared" si="17"/>
        <v/>
      </c>
      <c r="BY19" s="276" t="str">
        <f t="shared" si="18"/>
        <v/>
      </c>
      <c r="BZ19" s="276" t="str">
        <f t="shared" si="19"/>
        <v/>
      </c>
      <c r="CA19" s="276" t="str">
        <f t="shared" si="20"/>
        <v/>
      </c>
      <c r="CB19" s="276" t="str">
        <f t="shared" si="21"/>
        <v/>
      </c>
      <c r="CC19" s="276" t="str">
        <f t="shared" si="22"/>
        <v/>
      </c>
      <c r="CD19" s="276" t="str">
        <f t="shared" si="23"/>
        <v/>
      </c>
      <c r="CE19" s="277" t="str">
        <f t="shared" si="24"/>
        <v/>
      </c>
      <c r="CF19" s="278"/>
      <c r="CG19" s="281"/>
      <c r="CH19" s="281"/>
      <c r="CI19" s="281"/>
      <c r="CJ19" s="280"/>
      <c r="CK19" s="282">
        <f t="shared" si="25"/>
        <v>0</v>
      </c>
      <c r="CL19" s="283">
        <f t="shared" si="26"/>
        <v>1170000</v>
      </c>
      <c r="CM19" s="284">
        <f t="shared" si="27"/>
        <v>0</v>
      </c>
      <c r="CN19" s="284">
        <f t="shared" si="28"/>
        <v>1169999</v>
      </c>
      <c r="CO19" s="284">
        <f t="shared" si="29"/>
        <v>1</v>
      </c>
      <c r="CP19" s="280">
        <f t="shared" si="30"/>
        <v>1</v>
      </c>
      <c r="CQ19" s="285"/>
      <c r="CR19" s="291"/>
      <c r="CS19" s="293"/>
      <c r="CV19" s="291"/>
      <c r="CW19" s="292"/>
      <c r="CX19" s="292"/>
      <c r="CY19" s="292"/>
      <c r="CZ19" s="292"/>
      <c r="DA19" s="292"/>
      <c r="DB19" s="292"/>
      <c r="DC19" s="292"/>
      <c r="DD19" s="292"/>
      <c r="DE19" s="293"/>
      <c r="DF19" s="291"/>
      <c r="DG19" s="292"/>
      <c r="DH19" s="292"/>
      <c r="DI19" s="292"/>
      <c r="DJ19" s="292"/>
      <c r="DK19" s="292"/>
      <c r="DL19" s="292"/>
      <c r="DM19" s="292"/>
      <c r="DN19" s="292"/>
      <c r="DO19" s="292"/>
      <c r="DP19" s="293"/>
      <c r="DQ19" s="141"/>
      <c r="DR19" s="291"/>
      <c r="DS19" s="292"/>
      <c r="DT19" s="292"/>
      <c r="DU19" s="292"/>
      <c r="DV19" s="292"/>
      <c r="DW19" s="292"/>
      <c r="DX19" s="292"/>
      <c r="DY19" s="292"/>
      <c r="DZ19" s="292"/>
      <c r="EA19" s="292"/>
      <c r="EB19" s="292"/>
      <c r="EC19" s="292"/>
      <c r="ED19" s="292"/>
      <c r="EE19" s="292"/>
      <c r="EF19" s="301"/>
      <c r="EG19" s="301"/>
      <c r="EH19" s="301"/>
      <c r="EI19" s="301"/>
      <c r="EJ19" s="301"/>
      <c r="EK19" s="301"/>
      <c r="EL19" s="301"/>
      <c r="EM19" s="301"/>
      <c r="EN19" s="301"/>
      <c r="EO19" s="317">
        <f t="shared" si="31"/>
        <v>0</v>
      </c>
      <c r="EP19" s="301"/>
      <c r="EQ19" s="293"/>
      <c r="ES19" s="288">
        <f t="shared" si="32"/>
        <v>2014</v>
      </c>
      <c r="ET19" s="289">
        <f t="shared" si="33"/>
        <v>0</v>
      </c>
      <c r="EU19" s="290">
        <f t="shared" si="34"/>
        <v>0</v>
      </c>
      <c r="EV19" s="290">
        <f t="shared" si="35"/>
        <v>0</v>
      </c>
      <c r="EW19" s="290">
        <f t="shared" si="36"/>
        <v>0</v>
      </c>
      <c r="EX19" s="291"/>
      <c r="EY19" s="292"/>
      <c r="EZ19" s="292"/>
      <c r="FA19" s="293"/>
      <c r="FB19" s="294">
        <f t="shared" si="37"/>
        <v>0</v>
      </c>
    </row>
    <row r="20" spans="1:158" s="287" customFormat="1" x14ac:dyDescent="0.15">
      <c r="A20" s="296">
        <v>6</v>
      </c>
      <c r="B20" s="297"/>
      <c r="C20" s="298" t="s">
        <v>161</v>
      </c>
      <c r="D20" s="248">
        <f>IF(C20="","",(VLOOKUP(C20,PD!A:B,2,FALSE)))</f>
        <v>12</v>
      </c>
      <c r="E20" s="299" t="s">
        <v>402</v>
      </c>
      <c r="F20" s="299" t="s">
        <v>403</v>
      </c>
      <c r="G20" s="292" t="s">
        <v>411</v>
      </c>
      <c r="H20" s="300">
        <v>1</v>
      </c>
      <c r="I20" s="292" t="s">
        <v>405</v>
      </c>
      <c r="J20" s="300">
        <v>1</v>
      </c>
      <c r="K20" s="293"/>
      <c r="L20" s="291"/>
      <c r="M20" s="292" t="s">
        <v>308</v>
      </c>
      <c r="N20" s="301"/>
      <c r="O20" s="302">
        <v>1</v>
      </c>
      <c r="P20" s="300">
        <v>15</v>
      </c>
      <c r="Q20" s="303">
        <v>45</v>
      </c>
      <c r="R20" s="302">
        <v>1</v>
      </c>
      <c r="S20" s="292"/>
      <c r="T20" s="300"/>
      <c r="U20" s="293"/>
      <c r="V20" s="296" t="s">
        <v>225</v>
      </c>
      <c r="W20" s="292" t="s">
        <v>406</v>
      </c>
      <c r="X20" s="292"/>
      <c r="Y20" s="292"/>
      <c r="Z20" s="303"/>
      <c r="AA20" s="291"/>
      <c r="AB20" s="300"/>
      <c r="AC20" s="293"/>
      <c r="AD20" s="304"/>
      <c r="AE20" s="301"/>
      <c r="AF20" s="296">
        <v>1</v>
      </c>
      <c r="AG20" s="297">
        <v>5</v>
      </c>
      <c r="AH20" s="311">
        <v>44.72</v>
      </c>
      <c r="AI20" s="306" t="s">
        <v>407</v>
      </c>
      <c r="AJ20" s="302">
        <v>15</v>
      </c>
      <c r="AK20" s="260">
        <f>IF(AJ20="","",(VLOOKUP(AJ20,償却率表!A:B,2,FALSE)))</f>
        <v>6.7000000000000004E-2</v>
      </c>
      <c r="AL20" s="307" t="s">
        <v>153</v>
      </c>
      <c r="AM20" s="262">
        <f>IF(AL20="","",(VLOOKUP(AL20,PD!G:H,2,FALSE)))</f>
        <v>1</v>
      </c>
      <c r="AN20" s="308">
        <v>32963</v>
      </c>
      <c r="AO20" s="309">
        <v>1989</v>
      </c>
      <c r="AP20" s="310">
        <v>32964</v>
      </c>
      <c r="AQ20" s="266">
        <v>1990</v>
      </c>
      <c r="AR20" s="267">
        <f t="shared" si="0"/>
        <v>24</v>
      </c>
      <c r="AS20" s="293"/>
      <c r="AT20" s="311">
        <v>1440000</v>
      </c>
      <c r="AU20" s="312"/>
      <c r="AV20" s="313"/>
      <c r="AW20" s="314"/>
      <c r="AX20" s="296"/>
      <c r="AY20" s="315" t="s">
        <v>309</v>
      </c>
      <c r="AZ20" s="248">
        <f>IF(AY20="","",(VLOOKUP(AY20,PD!J:K,2,FALSE)))</f>
        <v>1</v>
      </c>
      <c r="BA20" s="300">
        <v>2014</v>
      </c>
      <c r="BB20" s="316">
        <f t="shared" si="38"/>
        <v>0</v>
      </c>
      <c r="BC20" s="291"/>
      <c r="BD20" s="292"/>
      <c r="BE20" s="301"/>
      <c r="BF20" s="274">
        <f t="shared" si="2"/>
        <v>0</v>
      </c>
      <c r="BG20" s="275" t="str">
        <f t="shared" si="3"/>
        <v/>
      </c>
      <c r="BH20" s="276" t="str">
        <f t="shared" si="4"/>
        <v/>
      </c>
      <c r="BI20" s="276" t="str">
        <f t="shared" si="5"/>
        <v/>
      </c>
      <c r="BJ20" s="276" t="str">
        <f t="shared" si="6"/>
        <v/>
      </c>
      <c r="BK20" s="276" t="str">
        <f t="shared" si="7"/>
        <v/>
      </c>
      <c r="BL20" s="276" t="str">
        <f t="shared" si="8"/>
        <v/>
      </c>
      <c r="BM20" s="276" t="str">
        <f t="shared" si="9"/>
        <v/>
      </c>
      <c r="BN20" s="276" t="str">
        <f t="shared" si="10"/>
        <v/>
      </c>
      <c r="BO20" s="276" t="str">
        <f t="shared" si="11"/>
        <v/>
      </c>
      <c r="BP20" s="277" t="str">
        <f t="shared" si="12"/>
        <v/>
      </c>
      <c r="BQ20" s="278"/>
      <c r="BR20" s="279"/>
      <c r="BS20" s="280"/>
      <c r="BT20" s="274">
        <f t="shared" si="13"/>
        <v>0</v>
      </c>
      <c r="BU20" s="275" t="str">
        <f t="shared" si="14"/>
        <v/>
      </c>
      <c r="BV20" s="276" t="str">
        <f t="shared" si="15"/>
        <v/>
      </c>
      <c r="BW20" s="276" t="str">
        <f t="shared" si="16"/>
        <v/>
      </c>
      <c r="BX20" s="276" t="str">
        <f t="shared" si="17"/>
        <v/>
      </c>
      <c r="BY20" s="276" t="str">
        <f t="shared" si="18"/>
        <v/>
      </c>
      <c r="BZ20" s="276" t="str">
        <f t="shared" si="19"/>
        <v/>
      </c>
      <c r="CA20" s="276" t="str">
        <f t="shared" si="20"/>
        <v/>
      </c>
      <c r="CB20" s="276" t="str">
        <f t="shared" si="21"/>
        <v/>
      </c>
      <c r="CC20" s="276" t="str">
        <f t="shared" si="22"/>
        <v/>
      </c>
      <c r="CD20" s="276" t="str">
        <f t="shared" si="23"/>
        <v/>
      </c>
      <c r="CE20" s="277" t="str">
        <f t="shared" si="24"/>
        <v/>
      </c>
      <c r="CF20" s="278"/>
      <c r="CG20" s="281"/>
      <c r="CH20" s="281"/>
      <c r="CI20" s="281"/>
      <c r="CJ20" s="280"/>
      <c r="CK20" s="282">
        <f t="shared" si="25"/>
        <v>0</v>
      </c>
      <c r="CL20" s="283">
        <f t="shared" si="26"/>
        <v>1440000</v>
      </c>
      <c r="CM20" s="284">
        <f t="shared" si="27"/>
        <v>0</v>
      </c>
      <c r="CN20" s="284">
        <f t="shared" si="28"/>
        <v>1439999</v>
      </c>
      <c r="CO20" s="284">
        <f t="shared" si="29"/>
        <v>1</v>
      </c>
      <c r="CP20" s="280">
        <f t="shared" si="30"/>
        <v>1</v>
      </c>
      <c r="CQ20" s="285"/>
      <c r="CR20" s="291"/>
      <c r="CS20" s="293"/>
      <c r="CV20" s="291"/>
      <c r="CW20" s="292"/>
      <c r="CX20" s="292"/>
      <c r="CY20" s="292"/>
      <c r="CZ20" s="292"/>
      <c r="DA20" s="292"/>
      <c r="DB20" s="292"/>
      <c r="DC20" s="292"/>
      <c r="DD20" s="292"/>
      <c r="DE20" s="293"/>
      <c r="DF20" s="291"/>
      <c r="DG20" s="292"/>
      <c r="DH20" s="292"/>
      <c r="DI20" s="292"/>
      <c r="DJ20" s="292"/>
      <c r="DK20" s="292"/>
      <c r="DL20" s="292"/>
      <c r="DM20" s="292"/>
      <c r="DN20" s="292"/>
      <c r="DO20" s="292"/>
      <c r="DP20" s="293"/>
      <c r="DQ20" s="141"/>
      <c r="DR20" s="291"/>
      <c r="DS20" s="292"/>
      <c r="DT20" s="292"/>
      <c r="DU20" s="292"/>
      <c r="DV20" s="292"/>
      <c r="DW20" s="292"/>
      <c r="DX20" s="292"/>
      <c r="DY20" s="292"/>
      <c r="DZ20" s="292"/>
      <c r="EA20" s="292"/>
      <c r="EB20" s="292"/>
      <c r="EC20" s="292"/>
      <c r="ED20" s="292"/>
      <c r="EE20" s="292"/>
      <c r="EF20" s="301"/>
      <c r="EG20" s="301"/>
      <c r="EH20" s="301"/>
      <c r="EI20" s="301"/>
      <c r="EJ20" s="301"/>
      <c r="EK20" s="301"/>
      <c r="EL20" s="301"/>
      <c r="EM20" s="301"/>
      <c r="EN20" s="301"/>
      <c r="EO20" s="317">
        <f t="shared" si="31"/>
        <v>0</v>
      </c>
      <c r="EP20" s="301"/>
      <c r="EQ20" s="293"/>
      <c r="ES20" s="288">
        <f t="shared" si="32"/>
        <v>2014</v>
      </c>
      <c r="ET20" s="289">
        <f t="shared" si="33"/>
        <v>0</v>
      </c>
      <c r="EU20" s="290">
        <f t="shared" si="34"/>
        <v>0</v>
      </c>
      <c r="EV20" s="290">
        <f t="shared" si="35"/>
        <v>0</v>
      </c>
      <c r="EW20" s="290">
        <f t="shared" si="36"/>
        <v>0</v>
      </c>
      <c r="EX20" s="291"/>
      <c r="EY20" s="292"/>
      <c r="EZ20" s="292"/>
      <c r="FA20" s="293"/>
      <c r="FB20" s="294">
        <f t="shared" si="37"/>
        <v>0</v>
      </c>
    </row>
    <row r="21" spans="1:158" s="287" customFormat="1" x14ac:dyDescent="0.15">
      <c r="A21" s="296">
        <v>7</v>
      </c>
      <c r="B21" s="297"/>
      <c r="C21" s="298" t="s">
        <v>161</v>
      </c>
      <c r="D21" s="248">
        <f>IF(C21="","",(VLOOKUP(C21,PD!A:B,2,FALSE)))</f>
        <v>12</v>
      </c>
      <c r="E21" s="299" t="s">
        <v>412</v>
      </c>
      <c r="F21" s="299" t="s">
        <v>413</v>
      </c>
      <c r="G21" s="292" t="s">
        <v>414</v>
      </c>
      <c r="H21" s="300">
        <v>12</v>
      </c>
      <c r="I21" s="292" t="s">
        <v>415</v>
      </c>
      <c r="J21" s="300">
        <v>1</v>
      </c>
      <c r="K21" s="293"/>
      <c r="L21" s="291"/>
      <c r="M21" s="292" t="s">
        <v>416</v>
      </c>
      <c r="N21" s="301"/>
      <c r="O21" s="302">
        <v>1</v>
      </c>
      <c r="P21" s="300">
        <v>15</v>
      </c>
      <c r="Q21" s="303">
        <v>14</v>
      </c>
      <c r="R21" s="302">
        <v>1</v>
      </c>
      <c r="S21" s="292"/>
      <c r="T21" s="300"/>
      <c r="U21" s="293"/>
      <c r="V21" s="296" t="s">
        <v>225</v>
      </c>
      <c r="W21" s="292" t="s">
        <v>417</v>
      </c>
      <c r="X21" s="292"/>
      <c r="Y21" s="292"/>
      <c r="Z21" s="303"/>
      <c r="AA21" s="291"/>
      <c r="AB21" s="300"/>
      <c r="AC21" s="293"/>
      <c r="AD21" s="304"/>
      <c r="AE21" s="301"/>
      <c r="AF21" s="296">
        <v>1</v>
      </c>
      <c r="AG21" s="297">
        <v>12</v>
      </c>
      <c r="AH21" s="305">
        <v>7.5</v>
      </c>
      <c r="AI21" s="306" t="s">
        <v>407</v>
      </c>
      <c r="AJ21" s="302">
        <v>24</v>
      </c>
      <c r="AK21" s="260">
        <f>IF(AJ21="","",(VLOOKUP(AJ21,償却率表!A:B,2,FALSE)))</f>
        <v>4.2000000000000003E-2</v>
      </c>
      <c r="AL21" s="307" t="s">
        <v>153</v>
      </c>
      <c r="AM21" s="262">
        <f>IF(AL21="","",(VLOOKUP(AL21,PD!G:H,2,FALSE)))</f>
        <v>1</v>
      </c>
      <c r="AN21" s="318" t="s">
        <v>418</v>
      </c>
      <c r="AO21" s="309">
        <v>1988</v>
      </c>
      <c r="AP21" s="319" t="s">
        <v>418</v>
      </c>
      <c r="AQ21" s="266">
        <v>1988</v>
      </c>
      <c r="AR21" s="267">
        <f t="shared" si="0"/>
        <v>26</v>
      </c>
      <c r="AS21" s="293" t="e">
        <v>#N/A</v>
      </c>
      <c r="AT21" s="311">
        <v>8990099</v>
      </c>
      <c r="AU21" s="312"/>
      <c r="AV21" s="313"/>
      <c r="AW21" s="314"/>
      <c r="AX21" s="296"/>
      <c r="AY21" s="315" t="s">
        <v>309</v>
      </c>
      <c r="AZ21" s="248">
        <f>IF(AY21="","",(VLOOKUP(AY21,PD!J:K,2,FALSE)))</f>
        <v>1</v>
      </c>
      <c r="BA21" s="300">
        <v>2014</v>
      </c>
      <c r="BB21" s="316">
        <f t="shared" si="38"/>
        <v>0</v>
      </c>
      <c r="BC21" s="291"/>
      <c r="BD21" s="292"/>
      <c r="BE21" s="301"/>
      <c r="BF21" s="274">
        <f t="shared" si="2"/>
        <v>0</v>
      </c>
      <c r="BG21" s="275" t="str">
        <f t="shared" si="3"/>
        <v/>
      </c>
      <c r="BH21" s="276" t="str">
        <f t="shared" si="4"/>
        <v/>
      </c>
      <c r="BI21" s="276" t="str">
        <f t="shared" si="5"/>
        <v/>
      </c>
      <c r="BJ21" s="276" t="str">
        <f t="shared" si="6"/>
        <v/>
      </c>
      <c r="BK21" s="276" t="str">
        <f t="shared" si="7"/>
        <v/>
      </c>
      <c r="BL21" s="276" t="str">
        <f t="shared" si="8"/>
        <v/>
      </c>
      <c r="BM21" s="276" t="str">
        <f t="shared" si="9"/>
        <v/>
      </c>
      <c r="BN21" s="276" t="str">
        <f t="shared" si="10"/>
        <v/>
      </c>
      <c r="BO21" s="276" t="str">
        <f t="shared" si="11"/>
        <v/>
      </c>
      <c r="BP21" s="277" t="str">
        <f t="shared" si="12"/>
        <v/>
      </c>
      <c r="BQ21" s="278"/>
      <c r="BR21" s="279"/>
      <c r="BS21" s="280"/>
      <c r="BT21" s="274">
        <f t="shared" si="13"/>
        <v>0</v>
      </c>
      <c r="BU21" s="275" t="str">
        <f t="shared" si="14"/>
        <v/>
      </c>
      <c r="BV21" s="276" t="str">
        <f t="shared" si="15"/>
        <v/>
      </c>
      <c r="BW21" s="276" t="str">
        <f t="shared" si="16"/>
        <v/>
      </c>
      <c r="BX21" s="276" t="str">
        <f t="shared" si="17"/>
        <v/>
      </c>
      <c r="BY21" s="276" t="str">
        <f t="shared" si="18"/>
        <v/>
      </c>
      <c r="BZ21" s="276" t="str">
        <f t="shared" si="19"/>
        <v/>
      </c>
      <c r="CA21" s="276" t="str">
        <f t="shared" si="20"/>
        <v/>
      </c>
      <c r="CB21" s="276" t="str">
        <f t="shared" si="21"/>
        <v/>
      </c>
      <c r="CC21" s="276" t="str">
        <f t="shared" si="22"/>
        <v/>
      </c>
      <c r="CD21" s="276" t="str">
        <f t="shared" si="23"/>
        <v/>
      </c>
      <c r="CE21" s="277" t="str">
        <f t="shared" si="24"/>
        <v/>
      </c>
      <c r="CF21" s="278"/>
      <c r="CG21" s="281"/>
      <c r="CH21" s="281"/>
      <c r="CI21" s="281"/>
      <c r="CJ21" s="280"/>
      <c r="CK21" s="282">
        <f t="shared" si="25"/>
        <v>0</v>
      </c>
      <c r="CL21" s="283">
        <f t="shared" si="26"/>
        <v>8990099</v>
      </c>
      <c r="CM21" s="284">
        <f t="shared" si="27"/>
        <v>0</v>
      </c>
      <c r="CN21" s="284">
        <f t="shared" si="28"/>
        <v>8990098</v>
      </c>
      <c r="CO21" s="284">
        <f t="shared" si="29"/>
        <v>1</v>
      </c>
      <c r="CP21" s="280">
        <f t="shared" si="30"/>
        <v>1</v>
      </c>
      <c r="CQ21" s="285"/>
      <c r="CR21" s="291"/>
      <c r="CS21" s="293"/>
      <c r="CV21" s="291"/>
      <c r="CW21" s="292"/>
      <c r="CX21" s="292"/>
      <c r="CY21" s="292"/>
      <c r="CZ21" s="292"/>
      <c r="DA21" s="292"/>
      <c r="DB21" s="292"/>
      <c r="DC21" s="292"/>
      <c r="DD21" s="292"/>
      <c r="DE21" s="293"/>
      <c r="DF21" s="291"/>
      <c r="DG21" s="292"/>
      <c r="DH21" s="292"/>
      <c r="DI21" s="292"/>
      <c r="DJ21" s="292"/>
      <c r="DK21" s="292"/>
      <c r="DL21" s="292"/>
      <c r="DM21" s="292"/>
      <c r="DN21" s="292"/>
      <c r="DO21" s="292"/>
      <c r="DP21" s="293"/>
      <c r="DQ21" s="141"/>
      <c r="DR21" s="291"/>
      <c r="DS21" s="292"/>
      <c r="DT21" s="292"/>
      <c r="DU21" s="292"/>
      <c r="DV21" s="292"/>
      <c r="DW21" s="292"/>
      <c r="DX21" s="292"/>
      <c r="DY21" s="292"/>
      <c r="DZ21" s="292"/>
      <c r="EA21" s="292"/>
      <c r="EB21" s="292"/>
      <c r="EC21" s="292"/>
      <c r="ED21" s="292"/>
      <c r="EE21" s="292"/>
      <c r="EF21" s="301"/>
      <c r="EG21" s="301"/>
      <c r="EH21" s="301"/>
      <c r="EI21" s="301"/>
      <c r="EJ21" s="301"/>
      <c r="EK21" s="301"/>
      <c r="EL21" s="301"/>
      <c r="EM21" s="301"/>
      <c r="EN21" s="301"/>
      <c r="EO21" s="317">
        <f t="shared" si="31"/>
        <v>0</v>
      </c>
      <c r="EP21" s="301"/>
      <c r="EQ21" s="293"/>
      <c r="ES21" s="288">
        <f t="shared" si="32"/>
        <v>2014</v>
      </c>
      <c r="ET21" s="289">
        <f t="shared" si="33"/>
        <v>0</v>
      </c>
      <c r="EU21" s="290">
        <f t="shared" si="34"/>
        <v>0</v>
      </c>
      <c r="EV21" s="290">
        <f t="shared" si="35"/>
        <v>0</v>
      </c>
      <c r="EW21" s="290">
        <f t="shared" si="36"/>
        <v>0</v>
      </c>
      <c r="EX21" s="291"/>
      <c r="EY21" s="292"/>
      <c r="EZ21" s="292"/>
      <c r="FA21" s="293"/>
      <c r="FB21" s="294">
        <f t="shared" si="37"/>
        <v>0</v>
      </c>
    </row>
    <row r="22" spans="1:158" s="287" customFormat="1" x14ac:dyDescent="0.15">
      <c r="A22" s="296">
        <v>8</v>
      </c>
      <c r="B22" s="297"/>
      <c r="C22" s="298" t="s">
        <v>161</v>
      </c>
      <c r="D22" s="248">
        <f>IF(C22="","",(VLOOKUP(C22,PD!A:B,2,FALSE)))</f>
        <v>12</v>
      </c>
      <c r="E22" s="299" t="s">
        <v>412</v>
      </c>
      <c r="F22" s="299" t="s">
        <v>419</v>
      </c>
      <c r="G22" s="292" t="s">
        <v>420</v>
      </c>
      <c r="H22" s="300">
        <v>12</v>
      </c>
      <c r="I22" s="292" t="s">
        <v>421</v>
      </c>
      <c r="J22" s="300">
        <v>9</v>
      </c>
      <c r="K22" s="293"/>
      <c r="L22" s="291"/>
      <c r="M22" s="292" t="s">
        <v>416</v>
      </c>
      <c r="N22" s="301"/>
      <c r="O22" s="302">
        <v>1</v>
      </c>
      <c r="P22" s="300">
        <v>15</v>
      </c>
      <c r="Q22" s="303">
        <v>14</v>
      </c>
      <c r="R22" s="302">
        <v>1</v>
      </c>
      <c r="S22" s="292"/>
      <c r="T22" s="300"/>
      <c r="U22" s="293"/>
      <c r="V22" s="296" t="s">
        <v>225</v>
      </c>
      <c r="W22" s="292" t="s">
        <v>422</v>
      </c>
      <c r="X22" s="292"/>
      <c r="Y22" s="292"/>
      <c r="Z22" s="303"/>
      <c r="AA22" s="291"/>
      <c r="AB22" s="300"/>
      <c r="AC22" s="293"/>
      <c r="AD22" s="304"/>
      <c r="AE22" s="301"/>
      <c r="AF22" s="296">
        <v>1</v>
      </c>
      <c r="AG22" s="297">
        <v>5</v>
      </c>
      <c r="AH22" s="305">
        <v>19.899999999999999</v>
      </c>
      <c r="AI22" s="306" t="s">
        <v>407</v>
      </c>
      <c r="AJ22" s="302">
        <v>15</v>
      </c>
      <c r="AK22" s="260">
        <f>IF(AJ22="","",(VLOOKUP(AJ22,償却率表!A:B,2,FALSE)))</f>
        <v>6.7000000000000004E-2</v>
      </c>
      <c r="AL22" s="307" t="s">
        <v>153</v>
      </c>
      <c r="AM22" s="262">
        <f>IF(AL22="","",(VLOOKUP(AL22,PD!G:H,2,FALSE)))</f>
        <v>1</v>
      </c>
      <c r="AN22" s="318" t="s">
        <v>423</v>
      </c>
      <c r="AO22" s="309">
        <v>1999</v>
      </c>
      <c r="AP22" s="319" t="s">
        <v>423</v>
      </c>
      <c r="AQ22" s="266">
        <v>1999</v>
      </c>
      <c r="AR22" s="267">
        <f t="shared" si="0"/>
        <v>15</v>
      </c>
      <c r="AS22" s="293" t="e">
        <v>#N/A</v>
      </c>
      <c r="AT22" s="311">
        <v>7000000</v>
      </c>
      <c r="AU22" s="312"/>
      <c r="AV22" s="313"/>
      <c r="AW22" s="314"/>
      <c r="AX22" s="296"/>
      <c r="AY22" s="315" t="s">
        <v>309</v>
      </c>
      <c r="AZ22" s="248">
        <f>IF(AY22="","",(VLOOKUP(AY22,PD!J:K,2,FALSE)))</f>
        <v>1</v>
      </c>
      <c r="BA22" s="300">
        <v>2014</v>
      </c>
      <c r="BB22" s="316">
        <f t="shared" si="38"/>
        <v>0</v>
      </c>
      <c r="BC22" s="291"/>
      <c r="BD22" s="292"/>
      <c r="BE22" s="301"/>
      <c r="BF22" s="274">
        <f t="shared" si="2"/>
        <v>0</v>
      </c>
      <c r="BG22" s="275" t="str">
        <f t="shared" si="3"/>
        <v/>
      </c>
      <c r="BH22" s="276" t="str">
        <f t="shared" si="4"/>
        <v/>
      </c>
      <c r="BI22" s="276" t="str">
        <f t="shared" si="5"/>
        <v/>
      </c>
      <c r="BJ22" s="276" t="str">
        <f t="shared" si="6"/>
        <v/>
      </c>
      <c r="BK22" s="276" t="str">
        <f t="shared" si="7"/>
        <v/>
      </c>
      <c r="BL22" s="276" t="str">
        <f t="shared" si="8"/>
        <v/>
      </c>
      <c r="BM22" s="276" t="str">
        <f t="shared" si="9"/>
        <v/>
      </c>
      <c r="BN22" s="276" t="str">
        <f t="shared" si="10"/>
        <v/>
      </c>
      <c r="BO22" s="276" t="str">
        <f t="shared" si="11"/>
        <v/>
      </c>
      <c r="BP22" s="277" t="str">
        <f t="shared" si="12"/>
        <v/>
      </c>
      <c r="BQ22" s="278"/>
      <c r="BR22" s="279"/>
      <c r="BS22" s="280"/>
      <c r="BT22" s="274">
        <f t="shared" si="13"/>
        <v>0</v>
      </c>
      <c r="BU22" s="275" t="str">
        <f t="shared" si="14"/>
        <v/>
      </c>
      <c r="BV22" s="276" t="str">
        <f t="shared" si="15"/>
        <v/>
      </c>
      <c r="BW22" s="276" t="str">
        <f t="shared" si="16"/>
        <v/>
      </c>
      <c r="BX22" s="276" t="str">
        <f t="shared" si="17"/>
        <v/>
      </c>
      <c r="BY22" s="276" t="str">
        <f t="shared" si="18"/>
        <v/>
      </c>
      <c r="BZ22" s="276" t="str">
        <f t="shared" si="19"/>
        <v/>
      </c>
      <c r="CA22" s="276" t="str">
        <f t="shared" si="20"/>
        <v/>
      </c>
      <c r="CB22" s="276" t="str">
        <f t="shared" si="21"/>
        <v/>
      </c>
      <c r="CC22" s="276" t="str">
        <f t="shared" si="22"/>
        <v/>
      </c>
      <c r="CD22" s="276" t="str">
        <f t="shared" si="23"/>
        <v/>
      </c>
      <c r="CE22" s="277" t="str">
        <f t="shared" si="24"/>
        <v/>
      </c>
      <c r="CF22" s="278"/>
      <c r="CG22" s="281"/>
      <c r="CH22" s="281"/>
      <c r="CI22" s="281"/>
      <c r="CJ22" s="280"/>
      <c r="CK22" s="282">
        <f t="shared" si="25"/>
        <v>0</v>
      </c>
      <c r="CL22" s="283">
        <f t="shared" si="26"/>
        <v>7000000</v>
      </c>
      <c r="CM22" s="284">
        <f t="shared" si="27"/>
        <v>433999</v>
      </c>
      <c r="CN22" s="284">
        <f t="shared" si="28"/>
        <v>6999999</v>
      </c>
      <c r="CO22" s="284">
        <f t="shared" si="29"/>
        <v>1</v>
      </c>
      <c r="CP22" s="280">
        <f t="shared" si="30"/>
        <v>434000</v>
      </c>
      <c r="CQ22" s="285"/>
      <c r="CR22" s="291"/>
      <c r="CS22" s="293"/>
      <c r="CV22" s="291"/>
      <c r="CW22" s="292"/>
      <c r="CX22" s="292"/>
      <c r="CY22" s="292"/>
      <c r="CZ22" s="292"/>
      <c r="DA22" s="292"/>
      <c r="DB22" s="292"/>
      <c r="DC22" s="292"/>
      <c r="DD22" s="292"/>
      <c r="DE22" s="293"/>
      <c r="DF22" s="291"/>
      <c r="DG22" s="292"/>
      <c r="DH22" s="292"/>
      <c r="DI22" s="292"/>
      <c r="DJ22" s="292"/>
      <c r="DK22" s="292"/>
      <c r="DL22" s="292"/>
      <c r="DM22" s="292"/>
      <c r="DN22" s="292"/>
      <c r="DO22" s="292"/>
      <c r="DP22" s="293"/>
      <c r="DQ22" s="141"/>
      <c r="DR22" s="291"/>
      <c r="DS22" s="292"/>
      <c r="DT22" s="292"/>
      <c r="DU22" s="292"/>
      <c r="DV22" s="292"/>
      <c r="DW22" s="292"/>
      <c r="DX22" s="292"/>
      <c r="DY22" s="292"/>
      <c r="DZ22" s="292"/>
      <c r="EA22" s="292"/>
      <c r="EB22" s="292"/>
      <c r="EC22" s="292"/>
      <c r="ED22" s="292"/>
      <c r="EE22" s="292"/>
      <c r="EF22" s="301"/>
      <c r="EG22" s="301"/>
      <c r="EH22" s="301"/>
      <c r="EI22" s="301"/>
      <c r="EJ22" s="301"/>
      <c r="EK22" s="301"/>
      <c r="EL22" s="301"/>
      <c r="EM22" s="301"/>
      <c r="EN22" s="301"/>
      <c r="EO22" s="317">
        <f t="shared" si="31"/>
        <v>433999</v>
      </c>
      <c r="EP22" s="301"/>
      <c r="EQ22" s="293"/>
      <c r="ES22" s="288">
        <f t="shared" si="32"/>
        <v>2014</v>
      </c>
      <c r="ET22" s="289">
        <f t="shared" si="33"/>
        <v>0</v>
      </c>
      <c r="EU22" s="290">
        <f t="shared" si="34"/>
        <v>0</v>
      </c>
      <c r="EV22" s="290">
        <f t="shared" si="35"/>
        <v>0</v>
      </c>
      <c r="EW22" s="290">
        <f t="shared" si="36"/>
        <v>0</v>
      </c>
      <c r="EX22" s="291"/>
      <c r="EY22" s="292"/>
      <c r="EZ22" s="292"/>
      <c r="FA22" s="293"/>
      <c r="FB22" s="294">
        <f t="shared" si="37"/>
        <v>0</v>
      </c>
    </row>
    <row r="23" spans="1:158" s="287" customFormat="1" x14ac:dyDescent="0.15">
      <c r="A23" s="296">
        <v>9</v>
      </c>
      <c r="B23" s="297"/>
      <c r="C23" s="298" t="s">
        <v>161</v>
      </c>
      <c r="D23" s="248">
        <f>IF(C23="","",(VLOOKUP(C23,PD!A:B,2,FALSE)))</f>
        <v>12</v>
      </c>
      <c r="E23" s="299" t="s">
        <v>412</v>
      </c>
      <c r="F23" s="299" t="s">
        <v>424</v>
      </c>
      <c r="G23" s="292" t="s">
        <v>425</v>
      </c>
      <c r="H23" s="300">
        <v>7</v>
      </c>
      <c r="I23" s="292" t="s">
        <v>426</v>
      </c>
      <c r="J23" s="300">
        <v>1</v>
      </c>
      <c r="K23" s="293"/>
      <c r="L23" s="291"/>
      <c r="M23" s="292" t="s">
        <v>416</v>
      </c>
      <c r="N23" s="301"/>
      <c r="O23" s="302">
        <v>1</v>
      </c>
      <c r="P23" s="300">
        <v>15</v>
      </c>
      <c r="Q23" s="303">
        <v>23</v>
      </c>
      <c r="R23" s="302">
        <v>1</v>
      </c>
      <c r="S23" s="292"/>
      <c r="T23" s="300"/>
      <c r="U23" s="293"/>
      <c r="V23" s="296" t="s">
        <v>225</v>
      </c>
      <c r="W23" s="292"/>
      <c r="X23" s="292"/>
      <c r="Y23" s="292"/>
      <c r="Z23" s="303"/>
      <c r="AA23" s="291"/>
      <c r="AB23" s="300"/>
      <c r="AC23" s="293"/>
      <c r="AD23" s="304"/>
      <c r="AE23" s="301"/>
      <c r="AF23" s="296">
        <v>3</v>
      </c>
      <c r="AG23" s="297">
        <v>5</v>
      </c>
      <c r="AH23" s="305">
        <v>5900</v>
      </c>
      <c r="AI23" s="306" t="s">
        <v>407</v>
      </c>
      <c r="AJ23" s="302">
        <v>22</v>
      </c>
      <c r="AK23" s="260">
        <f>IF(AJ23="","",(VLOOKUP(AJ23,償却率表!A:B,2,FALSE)))</f>
        <v>4.5999999999999999E-2</v>
      </c>
      <c r="AL23" s="307" t="s">
        <v>153</v>
      </c>
      <c r="AM23" s="262">
        <f>IF(AL23="","",(VLOOKUP(AL23,PD!G:H,2,FALSE)))</f>
        <v>1</v>
      </c>
      <c r="AN23" s="318">
        <v>4250331</v>
      </c>
      <c r="AO23" s="309">
        <v>2014</v>
      </c>
      <c r="AP23" s="319">
        <v>4250331</v>
      </c>
      <c r="AQ23" s="266">
        <v>2014</v>
      </c>
      <c r="AR23" s="267">
        <f t="shared" si="0"/>
        <v>0</v>
      </c>
      <c r="AS23" s="293" t="e">
        <v>#N/A</v>
      </c>
      <c r="AT23" s="311">
        <v>4722003450</v>
      </c>
      <c r="AU23" s="312"/>
      <c r="AV23" s="313"/>
      <c r="AW23" s="314"/>
      <c r="AX23" s="296"/>
      <c r="AY23" s="315" t="s">
        <v>309</v>
      </c>
      <c r="AZ23" s="248">
        <f>IF(AY23="","",(VLOOKUP(AY23,PD!J:K,2,FALSE)))</f>
        <v>1</v>
      </c>
      <c r="BA23" s="300">
        <v>2014</v>
      </c>
      <c r="BB23" s="316">
        <f t="shared" si="38"/>
        <v>0</v>
      </c>
      <c r="BC23" s="291"/>
      <c r="BD23" s="292"/>
      <c r="BE23" s="301"/>
      <c r="BF23" s="274">
        <f t="shared" si="2"/>
        <v>0</v>
      </c>
      <c r="BG23" s="275" t="str">
        <f t="shared" si="3"/>
        <v/>
      </c>
      <c r="BH23" s="276" t="str">
        <f t="shared" si="4"/>
        <v/>
      </c>
      <c r="BI23" s="276" t="str">
        <f t="shared" si="5"/>
        <v/>
      </c>
      <c r="BJ23" s="276" t="str">
        <f t="shared" si="6"/>
        <v/>
      </c>
      <c r="BK23" s="276" t="str">
        <f t="shared" si="7"/>
        <v/>
      </c>
      <c r="BL23" s="276" t="str">
        <f t="shared" si="8"/>
        <v/>
      </c>
      <c r="BM23" s="276" t="str">
        <f t="shared" si="9"/>
        <v/>
      </c>
      <c r="BN23" s="276" t="str">
        <f t="shared" si="10"/>
        <v/>
      </c>
      <c r="BO23" s="276" t="str">
        <f t="shared" si="11"/>
        <v/>
      </c>
      <c r="BP23" s="277" t="str">
        <f t="shared" si="12"/>
        <v/>
      </c>
      <c r="BQ23" s="278"/>
      <c r="BR23" s="279"/>
      <c r="BS23" s="280"/>
      <c r="BT23" s="274">
        <f t="shared" si="13"/>
        <v>0</v>
      </c>
      <c r="BU23" s="275" t="str">
        <f t="shared" si="14"/>
        <v/>
      </c>
      <c r="BV23" s="276" t="str">
        <f t="shared" si="15"/>
        <v/>
      </c>
      <c r="BW23" s="276" t="str">
        <f t="shared" si="16"/>
        <v/>
      </c>
      <c r="BX23" s="276" t="str">
        <f t="shared" si="17"/>
        <v/>
      </c>
      <c r="BY23" s="276" t="str">
        <f t="shared" si="18"/>
        <v/>
      </c>
      <c r="BZ23" s="276" t="str">
        <f t="shared" si="19"/>
        <v/>
      </c>
      <c r="CA23" s="276" t="str">
        <f t="shared" si="20"/>
        <v/>
      </c>
      <c r="CB23" s="276" t="str">
        <f t="shared" si="21"/>
        <v/>
      </c>
      <c r="CC23" s="276" t="str">
        <f t="shared" si="22"/>
        <v/>
      </c>
      <c r="CD23" s="276" t="str">
        <f t="shared" si="23"/>
        <v/>
      </c>
      <c r="CE23" s="277" t="str">
        <f t="shared" si="24"/>
        <v/>
      </c>
      <c r="CF23" s="278"/>
      <c r="CG23" s="281"/>
      <c r="CH23" s="281"/>
      <c r="CI23" s="281"/>
      <c r="CJ23" s="280"/>
      <c r="CK23" s="282">
        <f t="shared" si="25"/>
        <v>0</v>
      </c>
      <c r="CL23" s="283">
        <f t="shared" si="26"/>
        <v>4722003450</v>
      </c>
      <c r="CM23" s="284">
        <f t="shared" si="27"/>
        <v>0</v>
      </c>
      <c r="CN23" s="284">
        <f t="shared" si="28"/>
        <v>0</v>
      </c>
      <c r="CO23" s="284">
        <f t="shared" si="29"/>
        <v>4722003450</v>
      </c>
      <c r="CP23" s="280">
        <f t="shared" si="30"/>
        <v>4722003450</v>
      </c>
      <c r="CQ23" s="285"/>
      <c r="CR23" s="291"/>
      <c r="CS23" s="293"/>
      <c r="CV23" s="291"/>
      <c r="CW23" s="292"/>
      <c r="CX23" s="292"/>
      <c r="CY23" s="292"/>
      <c r="CZ23" s="292"/>
      <c r="DA23" s="292"/>
      <c r="DB23" s="292"/>
      <c r="DC23" s="292"/>
      <c r="DD23" s="292"/>
      <c r="DE23" s="293"/>
      <c r="DF23" s="291"/>
      <c r="DG23" s="292"/>
      <c r="DH23" s="292"/>
      <c r="DI23" s="292"/>
      <c r="DJ23" s="292"/>
      <c r="DK23" s="292"/>
      <c r="DL23" s="292"/>
      <c r="DM23" s="292"/>
      <c r="DN23" s="292"/>
      <c r="DO23" s="292"/>
      <c r="DP23" s="293"/>
      <c r="DQ23" s="141"/>
      <c r="DR23" s="291"/>
      <c r="DS23" s="292"/>
      <c r="DT23" s="292"/>
      <c r="DU23" s="292"/>
      <c r="DV23" s="292"/>
      <c r="DW23" s="292"/>
      <c r="DX23" s="292"/>
      <c r="DY23" s="292"/>
      <c r="DZ23" s="292"/>
      <c r="EA23" s="292"/>
      <c r="EB23" s="292"/>
      <c r="EC23" s="292"/>
      <c r="ED23" s="292"/>
      <c r="EE23" s="292"/>
      <c r="EF23" s="301"/>
      <c r="EG23" s="301"/>
      <c r="EH23" s="301"/>
      <c r="EI23" s="301"/>
      <c r="EJ23" s="301"/>
      <c r="EK23" s="301"/>
      <c r="EL23" s="301"/>
      <c r="EM23" s="301"/>
      <c r="EN23" s="301"/>
      <c r="EO23" s="317">
        <f t="shared" si="31"/>
        <v>0</v>
      </c>
      <c r="EP23" s="301"/>
      <c r="EQ23" s="293"/>
      <c r="ES23" s="288">
        <f t="shared" si="32"/>
        <v>2014</v>
      </c>
      <c r="ET23" s="289">
        <f t="shared" si="33"/>
        <v>0</v>
      </c>
      <c r="EU23" s="290">
        <f t="shared" si="34"/>
        <v>0</v>
      </c>
      <c r="EV23" s="290">
        <f t="shared" si="35"/>
        <v>0</v>
      </c>
      <c r="EW23" s="290">
        <f t="shared" si="36"/>
        <v>0</v>
      </c>
      <c r="EX23" s="291"/>
      <c r="EY23" s="292"/>
      <c r="EZ23" s="292"/>
      <c r="FA23" s="293"/>
      <c r="FB23" s="294">
        <f t="shared" si="37"/>
        <v>0</v>
      </c>
    </row>
    <row r="24" spans="1:158" s="287" customFormat="1" x14ac:dyDescent="0.15">
      <c r="A24" s="296">
        <v>10</v>
      </c>
      <c r="B24" s="297"/>
      <c r="C24" s="298" t="s">
        <v>161</v>
      </c>
      <c r="D24" s="248">
        <f>IF(C24="","",(VLOOKUP(C24,PD!A:B,2,FALSE)))</f>
        <v>12</v>
      </c>
      <c r="E24" s="299" t="s">
        <v>412</v>
      </c>
      <c r="F24" s="299" t="s">
        <v>424</v>
      </c>
      <c r="G24" s="292" t="s">
        <v>427</v>
      </c>
      <c r="H24" s="300">
        <v>7</v>
      </c>
      <c r="I24" s="292" t="s">
        <v>426</v>
      </c>
      <c r="J24" s="300">
        <v>1</v>
      </c>
      <c r="K24" s="293"/>
      <c r="L24" s="291"/>
      <c r="M24" s="292" t="s">
        <v>416</v>
      </c>
      <c r="N24" s="301"/>
      <c r="O24" s="302">
        <v>1</v>
      </c>
      <c r="P24" s="300">
        <v>15</v>
      </c>
      <c r="Q24" s="303">
        <v>23</v>
      </c>
      <c r="R24" s="302">
        <v>1</v>
      </c>
      <c r="S24" s="292"/>
      <c r="T24" s="300"/>
      <c r="U24" s="293"/>
      <c r="V24" s="296" t="s">
        <v>225</v>
      </c>
      <c r="W24" s="292"/>
      <c r="X24" s="292"/>
      <c r="Y24" s="292"/>
      <c r="Z24" s="303"/>
      <c r="AA24" s="291"/>
      <c r="AB24" s="300"/>
      <c r="AC24" s="293"/>
      <c r="AD24" s="304"/>
      <c r="AE24" s="301"/>
      <c r="AF24" s="296">
        <v>1</v>
      </c>
      <c r="AG24" s="297">
        <v>4</v>
      </c>
      <c r="AH24" s="311">
        <v>277</v>
      </c>
      <c r="AI24" s="306" t="s">
        <v>407</v>
      </c>
      <c r="AJ24" s="302">
        <v>31</v>
      </c>
      <c r="AK24" s="260">
        <f>IF(AJ24="","",(VLOOKUP(AJ24,償却率表!A:B,2,FALSE)))</f>
        <v>3.3000000000000002E-2</v>
      </c>
      <c r="AL24" s="307" t="s">
        <v>153</v>
      </c>
      <c r="AM24" s="262">
        <f>IF(AL24="","",(VLOOKUP(AL24,PD!G:H,2,FALSE)))</f>
        <v>1</v>
      </c>
      <c r="AN24" s="318">
        <v>4250331</v>
      </c>
      <c r="AO24" s="309">
        <v>2014</v>
      </c>
      <c r="AP24" s="319">
        <v>4250331</v>
      </c>
      <c r="AQ24" s="266">
        <v>2014</v>
      </c>
      <c r="AR24" s="267">
        <f t="shared" si="0"/>
        <v>0</v>
      </c>
      <c r="AS24" s="293" t="e">
        <v>#N/A</v>
      </c>
      <c r="AT24" s="311">
        <v>82728000</v>
      </c>
      <c r="AU24" s="312"/>
      <c r="AV24" s="313"/>
      <c r="AW24" s="314"/>
      <c r="AX24" s="296"/>
      <c r="AY24" s="315" t="s">
        <v>309</v>
      </c>
      <c r="AZ24" s="248">
        <f>IF(AY24="","",(VLOOKUP(AY24,PD!J:K,2,FALSE)))</f>
        <v>1</v>
      </c>
      <c r="BA24" s="300">
        <v>2014</v>
      </c>
      <c r="BB24" s="316">
        <f t="shared" si="38"/>
        <v>0</v>
      </c>
      <c r="BC24" s="291"/>
      <c r="BD24" s="292"/>
      <c r="BE24" s="301"/>
      <c r="BF24" s="274">
        <f t="shared" si="2"/>
        <v>0</v>
      </c>
      <c r="BG24" s="275" t="str">
        <f t="shared" si="3"/>
        <v/>
      </c>
      <c r="BH24" s="276" t="str">
        <f t="shared" si="4"/>
        <v/>
      </c>
      <c r="BI24" s="276" t="str">
        <f t="shared" si="5"/>
        <v/>
      </c>
      <c r="BJ24" s="276" t="str">
        <f t="shared" si="6"/>
        <v/>
      </c>
      <c r="BK24" s="276" t="str">
        <f t="shared" si="7"/>
        <v/>
      </c>
      <c r="BL24" s="276" t="str">
        <f t="shared" si="8"/>
        <v/>
      </c>
      <c r="BM24" s="276" t="str">
        <f t="shared" si="9"/>
        <v/>
      </c>
      <c r="BN24" s="276" t="str">
        <f t="shared" si="10"/>
        <v/>
      </c>
      <c r="BO24" s="276" t="str">
        <f t="shared" si="11"/>
        <v/>
      </c>
      <c r="BP24" s="277" t="str">
        <f t="shared" si="12"/>
        <v/>
      </c>
      <c r="BQ24" s="278"/>
      <c r="BR24" s="279"/>
      <c r="BS24" s="280"/>
      <c r="BT24" s="274">
        <f t="shared" si="13"/>
        <v>0</v>
      </c>
      <c r="BU24" s="275" t="str">
        <f t="shared" si="14"/>
        <v/>
      </c>
      <c r="BV24" s="276" t="str">
        <f t="shared" si="15"/>
        <v/>
      </c>
      <c r="BW24" s="276" t="str">
        <f t="shared" si="16"/>
        <v/>
      </c>
      <c r="BX24" s="276" t="str">
        <f t="shared" si="17"/>
        <v/>
      </c>
      <c r="BY24" s="276" t="str">
        <f t="shared" si="18"/>
        <v/>
      </c>
      <c r="BZ24" s="276" t="str">
        <f t="shared" si="19"/>
        <v/>
      </c>
      <c r="CA24" s="276" t="str">
        <f t="shared" si="20"/>
        <v/>
      </c>
      <c r="CB24" s="276" t="str">
        <f t="shared" si="21"/>
        <v/>
      </c>
      <c r="CC24" s="276" t="str">
        <f t="shared" si="22"/>
        <v/>
      </c>
      <c r="CD24" s="276" t="str">
        <f t="shared" si="23"/>
        <v/>
      </c>
      <c r="CE24" s="277" t="str">
        <f t="shared" si="24"/>
        <v/>
      </c>
      <c r="CF24" s="278"/>
      <c r="CG24" s="281"/>
      <c r="CH24" s="281"/>
      <c r="CI24" s="281"/>
      <c r="CJ24" s="280"/>
      <c r="CK24" s="282">
        <f t="shared" si="25"/>
        <v>0</v>
      </c>
      <c r="CL24" s="283">
        <f t="shared" si="26"/>
        <v>82728000</v>
      </c>
      <c r="CM24" s="284">
        <f t="shared" si="27"/>
        <v>0</v>
      </c>
      <c r="CN24" s="284">
        <f t="shared" si="28"/>
        <v>0</v>
      </c>
      <c r="CO24" s="284">
        <f t="shared" si="29"/>
        <v>82728000</v>
      </c>
      <c r="CP24" s="280">
        <f t="shared" si="30"/>
        <v>82728000</v>
      </c>
      <c r="CQ24" s="285"/>
      <c r="CR24" s="291"/>
      <c r="CS24" s="293"/>
      <c r="CV24" s="291"/>
      <c r="CW24" s="292"/>
      <c r="CX24" s="292"/>
      <c r="CY24" s="292"/>
      <c r="CZ24" s="292"/>
      <c r="DA24" s="292"/>
      <c r="DB24" s="292"/>
      <c r="DC24" s="292"/>
      <c r="DD24" s="292"/>
      <c r="DE24" s="293"/>
      <c r="DF24" s="291"/>
      <c r="DG24" s="292"/>
      <c r="DH24" s="292"/>
      <c r="DI24" s="292"/>
      <c r="DJ24" s="292"/>
      <c r="DK24" s="292"/>
      <c r="DL24" s="292"/>
      <c r="DM24" s="292"/>
      <c r="DN24" s="292"/>
      <c r="DO24" s="292"/>
      <c r="DP24" s="293"/>
      <c r="DQ24" s="141"/>
      <c r="DR24" s="291"/>
      <c r="DS24" s="292"/>
      <c r="DT24" s="292"/>
      <c r="DU24" s="292"/>
      <c r="DV24" s="292"/>
      <c r="DW24" s="292"/>
      <c r="DX24" s="292"/>
      <c r="DY24" s="292"/>
      <c r="DZ24" s="292"/>
      <c r="EA24" s="292"/>
      <c r="EB24" s="292"/>
      <c r="EC24" s="292"/>
      <c r="ED24" s="292"/>
      <c r="EE24" s="292"/>
      <c r="EF24" s="301"/>
      <c r="EG24" s="301"/>
      <c r="EH24" s="301"/>
      <c r="EI24" s="301"/>
      <c r="EJ24" s="301"/>
      <c r="EK24" s="301"/>
      <c r="EL24" s="301"/>
      <c r="EM24" s="301"/>
      <c r="EN24" s="301"/>
      <c r="EO24" s="317">
        <f t="shared" si="31"/>
        <v>0</v>
      </c>
      <c r="EP24" s="301"/>
      <c r="EQ24" s="293"/>
      <c r="ES24" s="288">
        <f t="shared" si="32"/>
        <v>2014</v>
      </c>
      <c r="ET24" s="289">
        <f t="shared" si="33"/>
        <v>0</v>
      </c>
      <c r="EU24" s="290">
        <f t="shared" si="34"/>
        <v>0</v>
      </c>
      <c r="EV24" s="290">
        <f t="shared" si="35"/>
        <v>0</v>
      </c>
      <c r="EW24" s="290">
        <f t="shared" si="36"/>
        <v>0</v>
      </c>
      <c r="EX24" s="291"/>
      <c r="EY24" s="292"/>
      <c r="EZ24" s="292"/>
      <c r="FA24" s="293"/>
      <c r="FB24" s="294">
        <f t="shared" si="37"/>
        <v>0</v>
      </c>
    </row>
    <row r="25" spans="1:158" s="287" customFormat="1" x14ac:dyDescent="0.15">
      <c r="A25" s="296">
        <v>11</v>
      </c>
      <c r="B25" s="297"/>
      <c r="C25" s="298" t="s">
        <v>161</v>
      </c>
      <c r="D25" s="248">
        <f>IF(C25="","",(VLOOKUP(C25,PD!A:B,2,FALSE)))</f>
        <v>12</v>
      </c>
      <c r="E25" s="299" t="s">
        <v>412</v>
      </c>
      <c r="F25" s="299" t="s">
        <v>399</v>
      </c>
      <c r="G25" s="292" t="s">
        <v>428</v>
      </c>
      <c r="H25" s="300">
        <v>7</v>
      </c>
      <c r="I25" s="292" t="s">
        <v>429</v>
      </c>
      <c r="J25" s="300">
        <v>6</v>
      </c>
      <c r="K25" s="293"/>
      <c r="L25" s="291"/>
      <c r="M25" s="292" t="s">
        <v>310</v>
      </c>
      <c r="N25" s="301"/>
      <c r="O25" s="302">
        <v>1</v>
      </c>
      <c r="P25" s="300">
        <v>15</v>
      </c>
      <c r="Q25" s="303">
        <v>46</v>
      </c>
      <c r="R25" s="302">
        <v>1</v>
      </c>
      <c r="S25" s="292"/>
      <c r="T25" s="300"/>
      <c r="U25" s="293"/>
      <c r="V25" s="296" t="s">
        <v>430</v>
      </c>
      <c r="W25" s="292" t="s">
        <v>431</v>
      </c>
      <c r="X25" s="292"/>
      <c r="Y25" s="292"/>
      <c r="Z25" s="303"/>
      <c r="AA25" s="291"/>
      <c r="AB25" s="300"/>
      <c r="AC25" s="293"/>
      <c r="AD25" s="304"/>
      <c r="AE25" s="301"/>
      <c r="AF25" s="296">
        <v>2</v>
      </c>
      <c r="AG25" s="297">
        <v>5</v>
      </c>
      <c r="AH25" s="305">
        <v>430.61</v>
      </c>
      <c r="AI25" s="306" t="s">
        <v>407</v>
      </c>
      <c r="AJ25" s="302">
        <v>24</v>
      </c>
      <c r="AK25" s="260">
        <f>IF(AJ25="","",(VLOOKUP(AJ25,償却率表!A:B,2,FALSE)))</f>
        <v>4.2000000000000003E-2</v>
      </c>
      <c r="AL25" s="307" t="s">
        <v>153</v>
      </c>
      <c r="AM25" s="262">
        <f>IF(AL25="","",(VLOOKUP(AL25,PD!G:H,2,FALSE)))</f>
        <v>1</v>
      </c>
      <c r="AN25" s="318" t="s">
        <v>432</v>
      </c>
      <c r="AO25" s="309">
        <v>1977</v>
      </c>
      <c r="AP25" s="319" t="s">
        <v>432</v>
      </c>
      <c r="AQ25" s="266">
        <v>1977</v>
      </c>
      <c r="AR25" s="267">
        <f t="shared" si="0"/>
        <v>37</v>
      </c>
      <c r="AS25" s="293">
        <v>2001</v>
      </c>
      <c r="AT25" s="311">
        <v>29110000</v>
      </c>
      <c r="AU25" s="312"/>
      <c r="AV25" s="313"/>
      <c r="AW25" s="314"/>
      <c r="AX25" s="296"/>
      <c r="AY25" s="315" t="s">
        <v>155</v>
      </c>
      <c r="AZ25" s="248">
        <f>IF(AY25="","",(VLOOKUP(AY25,PD!J:K,2,FALSE)))</f>
        <v>1</v>
      </c>
      <c r="BA25" s="300">
        <v>2014</v>
      </c>
      <c r="BB25" s="316">
        <f t="shared" si="38"/>
        <v>0</v>
      </c>
      <c r="BC25" s="291"/>
      <c r="BD25" s="292"/>
      <c r="BE25" s="301"/>
      <c r="BF25" s="274">
        <f t="shared" si="2"/>
        <v>0</v>
      </c>
      <c r="BG25" s="275" t="str">
        <f t="shared" si="3"/>
        <v/>
      </c>
      <c r="BH25" s="276" t="str">
        <f t="shared" si="4"/>
        <v/>
      </c>
      <c r="BI25" s="276" t="str">
        <f t="shared" si="5"/>
        <v/>
      </c>
      <c r="BJ25" s="276" t="str">
        <f t="shared" si="6"/>
        <v/>
      </c>
      <c r="BK25" s="276" t="str">
        <f t="shared" si="7"/>
        <v/>
      </c>
      <c r="BL25" s="276" t="str">
        <f t="shared" si="8"/>
        <v/>
      </c>
      <c r="BM25" s="276" t="str">
        <f t="shared" si="9"/>
        <v/>
      </c>
      <c r="BN25" s="276" t="str">
        <f t="shared" si="10"/>
        <v/>
      </c>
      <c r="BO25" s="276" t="str">
        <f t="shared" si="11"/>
        <v/>
      </c>
      <c r="BP25" s="277" t="str">
        <f t="shared" si="12"/>
        <v/>
      </c>
      <c r="BQ25" s="278"/>
      <c r="BR25" s="279"/>
      <c r="BS25" s="280"/>
      <c r="BT25" s="274">
        <f t="shared" si="13"/>
        <v>0</v>
      </c>
      <c r="BU25" s="275" t="str">
        <f t="shared" si="14"/>
        <v/>
      </c>
      <c r="BV25" s="276" t="str">
        <f t="shared" si="15"/>
        <v/>
      </c>
      <c r="BW25" s="276" t="str">
        <f t="shared" si="16"/>
        <v/>
      </c>
      <c r="BX25" s="276" t="str">
        <f t="shared" si="17"/>
        <v/>
      </c>
      <c r="BY25" s="276" t="str">
        <f t="shared" si="18"/>
        <v/>
      </c>
      <c r="BZ25" s="276" t="str">
        <f t="shared" si="19"/>
        <v/>
      </c>
      <c r="CA25" s="276" t="str">
        <f t="shared" si="20"/>
        <v/>
      </c>
      <c r="CB25" s="276" t="str">
        <f t="shared" si="21"/>
        <v/>
      </c>
      <c r="CC25" s="276" t="str">
        <f t="shared" si="22"/>
        <v/>
      </c>
      <c r="CD25" s="276" t="str">
        <f t="shared" si="23"/>
        <v/>
      </c>
      <c r="CE25" s="277" t="str">
        <f t="shared" si="24"/>
        <v/>
      </c>
      <c r="CF25" s="278"/>
      <c r="CG25" s="281"/>
      <c r="CH25" s="281"/>
      <c r="CI25" s="281"/>
      <c r="CJ25" s="280"/>
      <c r="CK25" s="282">
        <f t="shared" si="25"/>
        <v>0</v>
      </c>
      <c r="CL25" s="283">
        <f t="shared" si="26"/>
        <v>29110000</v>
      </c>
      <c r="CM25" s="284">
        <f t="shared" si="27"/>
        <v>0</v>
      </c>
      <c r="CN25" s="284">
        <f t="shared" si="28"/>
        <v>29109999</v>
      </c>
      <c r="CO25" s="284">
        <f t="shared" si="29"/>
        <v>1</v>
      </c>
      <c r="CP25" s="280">
        <f t="shared" si="30"/>
        <v>1</v>
      </c>
      <c r="CQ25" s="285"/>
      <c r="CR25" s="291"/>
      <c r="CS25" s="293"/>
      <c r="CV25" s="291"/>
      <c r="CW25" s="292"/>
      <c r="CX25" s="292"/>
      <c r="CY25" s="292"/>
      <c r="CZ25" s="292"/>
      <c r="DA25" s="292"/>
      <c r="DB25" s="292"/>
      <c r="DC25" s="292"/>
      <c r="DD25" s="292"/>
      <c r="DE25" s="293"/>
      <c r="DF25" s="291"/>
      <c r="DG25" s="292"/>
      <c r="DH25" s="292"/>
      <c r="DI25" s="292"/>
      <c r="DJ25" s="292"/>
      <c r="DK25" s="292"/>
      <c r="DL25" s="292"/>
      <c r="DM25" s="292"/>
      <c r="DN25" s="292"/>
      <c r="DO25" s="292"/>
      <c r="DP25" s="293"/>
      <c r="DQ25" s="141"/>
      <c r="DR25" s="291"/>
      <c r="DS25" s="292"/>
      <c r="DT25" s="292"/>
      <c r="DU25" s="292"/>
      <c r="DV25" s="292"/>
      <c r="DW25" s="292"/>
      <c r="DX25" s="292"/>
      <c r="DY25" s="292"/>
      <c r="DZ25" s="292"/>
      <c r="EA25" s="292"/>
      <c r="EB25" s="292"/>
      <c r="EC25" s="292"/>
      <c r="ED25" s="292"/>
      <c r="EE25" s="292"/>
      <c r="EF25" s="301"/>
      <c r="EG25" s="301"/>
      <c r="EH25" s="301"/>
      <c r="EI25" s="301"/>
      <c r="EJ25" s="301"/>
      <c r="EK25" s="301"/>
      <c r="EL25" s="301"/>
      <c r="EM25" s="301"/>
      <c r="EN25" s="301"/>
      <c r="EO25" s="317">
        <f t="shared" si="31"/>
        <v>0</v>
      </c>
      <c r="EP25" s="301"/>
      <c r="EQ25" s="293"/>
      <c r="ES25" s="288">
        <f t="shared" si="32"/>
        <v>2014</v>
      </c>
      <c r="ET25" s="289">
        <f t="shared" si="33"/>
        <v>0</v>
      </c>
      <c r="EU25" s="290">
        <f t="shared" si="34"/>
        <v>0</v>
      </c>
      <c r="EV25" s="290">
        <f t="shared" si="35"/>
        <v>0</v>
      </c>
      <c r="EW25" s="290">
        <f t="shared" si="36"/>
        <v>0</v>
      </c>
      <c r="EX25" s="291"/>
      <c r="EY25" s="292"/>
      <c r="EZ25" s="292"/>
      <c r="FA25" s="293"/>
      <c r="FB25" s="294">
        <f t="shared" si="37"/>
        <v>0</v>
      </c>
    </row>
    <row r="26" spans="1:158" s="287" customFormat="1" x14ac:dyDescent="0.15">
      <c r="A26" s="296">
        <v>12</v>
      </c>
      <c r="B26" s="297"/>
      <c r="C26" s="298" t="s">
        <v>161</v>
      </c>
      <c r="D26" s="248">
        <f>IF(C26="","",(VLOOKUP(C26,PD!A:B,2,FALSE)))</f>
        <v>12</v>
      </c>
      <c r="E26" s="299" t="s">
        <v>412</v>
      </c>
      <c r="F26" s="299" t="s">
        <v>399</v>
      </c>
      <c r="G26" s="292" t="s">
        <v>428</v>
      </c>
      <c r="H26" s="300">
        <v>7</v>
      </c>
      <c r="I26" s="292" t="s">
        <v>429</v>
      </c>
      <c r="J26" s="300">
        <v>6</v>
      </c>
      <c r="K26" s="293"/>
      <c r="L26" s="291"/>
      <c r="M26" s="292" t="s">
        <v>310</v>
      </c>
      <c r="N26" s="301"/>
      <c r="O26" s="302">
        <v>1</v>
      </c>
      <c r="P26" s="300">
        <v>15</v>
      </c>
      <c r="Q26" s="303">
        <v>46</v>
      </c>
      <c r="R26" s="302">
        <v>1</v>
      </c>
      <c r="S26" s="292"/>
      <c r="T26" s="300"/>
      <c r="U26" s="293"/>
      <c r="V26" s="296" t="s">
        <v>430</v>
      </c>
      <c r="W26" s="292" t="s">
        <v>431</v>
      </c>
      <c r="X26" s="292"/>
      <c r="Y26" s="292"/>
      <c r="Z26" s="303"/>
      <c r="AA26" s="291"/>
      <c r="AB26" s="300"/>
      <c r="AC26" s="293"/>
      <c r="AD26" s="304"/>
      <c r="AE26" s="301"/>
      <c r="AF26" s="296">
        <v>1</v>
      </c>
      <c r="AG26" s="297">
        <v>5</v>
      </c>
      <c r="AH26" s="305">
        <v>46.37</v>
      </c>
      <c r="AI26" s="306" t="s">
        <v>407</v>
      </c>
      <c r="AJ26" s="302">
        <v>24</v>
      </c>
      <c r="AK26" s="260">
        <f>IF(AJ26="","",(VLOOKUP(AJ26,償却率表!A:B,2,FALSE)))</f>
        <v>4.2000000000000003E-2</v>
      </c>
      <c r="AL26" s="307" t="s">
        <v>153</v>
      </c>
      <c r="AM26" s="262">
        <f>IF(AL26="","",(VLOOKUP(AL26,PD!G:H,2,FALSE)))</f>
        <v>1</v>
      </c>
      <c r="AN26" s="318" t="s">
        <v>432</v>
      </c>
      <c r="AO26" s="309">
        <v>1977</v>
      </c>
      <c r="AP26" s="319" t="s">
        <v>432</v>
      </c>
      <c r="AQ26" s="266">
        <v>1977</v>
      </c>
      <c r="AR26" s="267">
        <f t="shared" si="0"/>
        <v>37</v>
      </c>
      <c r="AS26" s="293">
        <v>2001</v>
      </c>
      <c r="AT26" s="311">
        <v>3100000</v>
      </c>
      <c r="AU26" s="312"/>
      <c r="AV26" s="313"/>
      <c r="AW26" s="314"/>
      <c r="AX26" s="296"/>
      <c r="AY26" s="315" t="s">
        <v>155</v>
      </c>
      <c r="AZ26" s="248">
        <f>IF(AY26="","",(VLOOKUP(AY26,PD!J:K,2,FALSE)))</f>
        <v>1</v>
      </c>
      <c r="BA26" s="300">
        <v>2014</v>
      </c>
      <c r="BB26" s="316">
        <f t="shared" si="38"/>
        <v>0</v>
      </c>
      <c r="BC26" s="291"/>
      <c r="BD26" s="292"/>
      <c r="BE26" s="301"/>
      <c r="BF26" s="274">
        <f t="shared" si="2"/>
        <v>0</v>
      </c>
      <c r="BG26" s="275" t="str">
        <f t="shared" si="3"/>
        <v/>
      </c>
      <c r="BH26" s="276" t="str">
        <f t="shared" si="4"/>
        <v/>
      </c>
      <c r="BI26" s="276" t="str">
        <f t="shared" si="5"/>
        <v/>
      </c>
      <c r="BJ26" s="276" t="str">
        <f t="shared" si="6"/>
        <v/>
      </c>
      <c r="BK26" s="276" t="str">
        <f t="shared" si="7"/>
        <v/>
      </c>
      <c r="BL26" s="276" t="str">
        <f t="shared" si="8"/>
        <v/>
      </c>
      <c r="BM26" s="276" t="str">
        <f t="shared" si="9"/>
        <v/>
      </c>
      <c r="BN26" s="276" t="str">
        <f t="shared" si="10"/>
        <v/>
      </c>
      <c r="BO26" s="276" t="str">
        <f t="shared" si="11"/>
        <v/>
      </c>
      <c r="BP26" s="277" t="str">
        <f t="shared" si="12"/>
        <v/>
      </c>
      <c r="BQ26" s="278"/>
      <c r="BR26" s="279"/>
      <c r="BS26" s="280"/>
      <c r="BT26" s="274">
        <f t="shared" si="13"/>
        <v>0</v>
      </c>
      <c r="BU26" s="275" t="str">
        <f t="shared" si="14"/>
        <v/>
      </c>
      <c r="BV26" s="276" t="str">
        <f t="shared" si="15"/>
        <v/>
      </c>
      <c r="BW26" s="276" t="str">
        <f t="shared" si="16"/>
        <v/>
      </c>
      <c r="BX26" s="276" t="str">
        <f t="shared" si="17"/>
        <v/>
      </c>
      <c r="BY26" s="276" t="str">
        <f t="shared" si="18"/>
        <v/>
      </c>
      <c r="BZ26" s="276" t="str">
        <f t="shared" si="19"/>
        <v/>
      </c>
      <c r="CA26" s="276" t="str">
        <f t="shared" si="20"/>
        <v/>
      </c>
      <c r="CB26" s="276" t="str">
        <f t="shared" si="21"/>
        <v/>
      </c>
      <c r="CC26" s="276" t="str">
        <f t="shared" si="22"/>
        <v/>
      </c>
      <c r="CD26" s="276" t="str">
        <f t="shared" si="23"/>
        <v/>
      </c>
      <c r="CE26" s="277" t="str">
        <f t="shared" si="24"/>
        <v/>
      </c>
      <c r="CF26" s="278"/>
      <c r="CG26" s="281"/>
      <c r="CH26" s="281"/>
      <c r="CI26" s="281"/>
      <c r="CJ26" s="280"/>
      <c r="CK26" s="282">
        <f t="shared" si="25"/>
        <v>0</v>
      </c>
      <c r="CL26" s="283">
        <f t="shared" si="26"/>
        <v>3100000</v>
      </c>
      <c r="CM26" s="284">
        <f t="shared" si="27"/>
        <v>0</v>
      </c>
      <c r="CN26" s="284">
        <f t="shared" si="28"/>
        <v>3099999</v>
      </c>
      <c r="CO26" s="284">
        <f t="shared" si="29"/>
        <v>1</v>
      </c>
      <c r="CP26" s="280">
        <f t="shared" si="30"/>
        <v>1</v>
      </c>
      <c r="CQ26" s="285"/>
      <c r="CR26" s="291"/>
      <c r="CS26" s="293"/>
      <c r="CV26" s="291"/>
      <c r="CW26" s="292"/>
      <c r="CX26" s="292"/>
      <c r="CY26" s="292"/>
      <c r="CZ26" s="292"/>
      <c r="DA26" s="292"/>
      <c r="DB26" s="292"/>
      <c r="DC26" s="292"/>
      <c r="DD26" s="292"/>
      <c r="DE26" s="293"/>
      <c r="DF26" s="291"/>
      <c r="DG26" s="292"/>
      <c r="DH26" s="292"/>
      <c r="DI26" s="292"/>
      <c r="DJ26" s="292"/>
      <c r="DK26" s="292"/>
      <c r="DL26" s="292"/>
      <c r="DM26" s="292"/>
      <c r="DN26" s="292"/>
      <c r="DO26" s="292"/>
      <c r="DP26" s="293"/>
      <c r="DQ26" s="141"/>
      <c r="DR26" s="291"/>
      <c r="DS26" s="292"/>
      <c r="DT26" s="292"/>
      <c r="DU26" s="292"/>
      <c r="DV26" s="292"/>
      <c r="DW26" s="292"/>
      <c r="DX26" s="292"/>
      <c r="DY26" s="292"/>
      <c r="DZ26" s="292"/>
      <c r="EA26" s="292"/>
      <c r="EB26" s="292"/>
      <c r="EC26" s="292"/>
      <c r="ED26" s="292"/>
      <c r="EE26" s="292"/>
      <c r="EF26" s="301"/>
      <c r="EG26" s="301"/>
      <c r="EH26" s="301"/>
      <c r="EI26" s="301"/>
      <c r="EJ26" s="301"/>
      <c r="EK26" s="301"/>
      <c r="EL26" s="301"/>
      <c r="EM26" s="301"/>
      <c r="EN26" s="301"/>
      <c r="EO26" s="317">
        <f t="shared" si="31"/>
        <v>0</v>
      </c>
      <c r="EP26" s="301"/>
      <c r="EQ26" s="293"/>
      <c r="ES26" s="288">
        <f t="shared" si="32"/>
        <v>2014</v>
      </c>
      <c r="ET26" s="289">
        <f t="shared" si="33"/>
        <v>0</v>
      </c>
      <c r="EU26" s="290">
        <f t="shared" si="34"/>
        <v>0</v>
      </c>
      <c r="EV26" s="290">
        <f t="shared" si="35"/>
        <v>0</v>
      </c>
      <c r="EW26" s="290">
        <f t="shared" si="36"/>
        <v>0</v>
      </c>
      <c r="EX26" s="291"/>
      <c r="EY26" s="292"/>
      <c r="EZ26" s="292"/>
      <c r="FA26" s="293"/>
      <c r="FB26" s="294">
        <f t="shared" si="37"/>
        <v>0</v>
      </c>
    </row>
    <row r="27" spans="1:158" s="287" customFormat="1" x14ac:dyDescent="0.15">
      <c r="A27" s="296">
        <v>13</v>
      </c>
      <c r="B27" s="297"/>
      <c r="C27" s="298" t="s">
        <v>161</v>
      </c>
      <c r="D27" s="248">
        <f>IF(C27="","",(VLOOKUP(C27,PD!A:B,2,FALSE)))</f>
        <v>12</v>
      </c>
      <c r="E27" s="299" t="s">
        <v>412</v>
      </c>
      <c r="F27" s="299" t="s">
        <v>433</v>
      </c>
      <c r="G27" s="292" t="s">
        <v>434</v>
      </c>
      <c r="H27" s="300">
        <v>11</v>
      </c>
      <c r="I27" s="292" t="s">
        <v>435</v>
      </c>
      <c r="J27" s="300">
        <v>2</v>
      </c>
      <c r="K27" s="293"/>
      <c r="L27" s="291"/>
      <c r="M27" s="292" t="s">
        <v>310</v>
      </c>
      <c r="N27" s="301"/>
      <c r="O27" s="302">
        <v>1</v>
      </c>
      <c r="P27" s="300">
        <v>15</v>
      </c>
      <c r="Q27" s="303">
        <v>46</v>
      </c>
      <c r="R27" s="302">
        <v>1</v>
      </c>
      <c r="S27" s="292"/>
      <c r="T27" s="300"/>
      <c r="U27" s="293"/>
      <c r="V27" s="296" t="s">
        <v>430</v>
      </c>
      <c r="W27" s="292" t="s">
        <v>436</v>
      </c>
      <c r="X27" s="292"/>
      <c r="Y27" s="292"/>
      <c r="Z27" s="303"/>
      <c r="AA27" s="291"/>
      <c r="AB27" s="300"/>
      <c r="AC27" s="293"/>
      <c r="AD27" s="304"/>
      <c r="AE27" s="301"/>
      <c r="AF27" s="296">
        <v>1</v>
      </c>
      <c r="AG27" s="297">
        <v>5</v>
      </c>
      <c r="AH27" s="305">
        <v>19.440000000000001</v>
      </c>
      <c r="AI27" s="306" t="s">
        <v>407</v>
      </c>
      <c r="AJ27" s="302">
        <v>24</v>
      </c>
      <c r="AK27" s="260">
        <f>IF(AJ27="","",(VLOOKUP(AJ27,償却率表!A:B,2,FALSE)))</f>
        <v>4.2000000000000003E-2</v>
      </c>
      <c r="AL27" s="307" t="s">
        <v>153</v>
      </c>
      <c r="AM27" s="262">
        <f>IF(AL27="","",(VLOOKUP(AL27,PD!G:H,2,FALSE)))</f>
        <v>1</v>
      </c>
      <c r="AN27" s="318" t="s">
        <v>437</v>
      </c>
      <c r="AO27" s="309">
        <v>1966</v>
      </c>
      <c r="AP27" s="319" t="s">
        <v>437</v>
      </c>
      <c r="AQ27" s="266">
        <v>1966</v>
      </c>
      <c r="AR27" s="267">
        <f t="shared" si="0"/>
        <v>48</v>
      </c>
      <c r="AS27" s="293">
        <v>1990</v>
      </c>
      <c r="AT27" s="311"/>
      <c r="AU27" s="312"/>
      <c r="AV27" s="313">
        <v>1780000</v>
      </c>
      <c r="AW27" s="314"/>
      <c r="AX27" s="296">
        <v>1</v>
      </c>
      <c r="AY27" s="315" t="s">
        <v>438</v>
      </c>
      <c r="AZ27" s="248">
        <f>IF(AY27="","",(VLOOKUP(AY27,PD!J:K,2,FALSE)))</f>
        <v>3</v>
      </c>
      <c r="BA27" s="300">
        <v>2014</v>
      </c>
      <c r="BB27" s="316">
        <f t="shared" si="38"/>
        <v>0</v>
      </c>
      <c r="BC27" s="291"/>
      <c r="BD27" s="292"/>
      <c r="BE27" s="301"/>
      <c r="BF27" s="274">
        <f t="shared" si="2"/>
        <v>0</v>
      </c>
      <c r="BG27" s="275" t="str">
        <f t="shared" si="3"/>
        <v/>
      </c>
      <c r="BH27" s="276" t="str">
        <f t="shared" si="4"/>
        <v/>
      </c>
      <c r="BI27" s="276" t="str">
        <f t="shared" si="5"/>
        <v/>
      </c>
      <c r="BJ27" s="276" t="str">
        <f t="shared" si="6"/>
        <v/>
      </c>
      <c r="BK27" s="276" t="str">
        <f t="shared" si="7"/>
        <v/>
      </c>
      <c r="BL27" s="276" t="str">
        <f t="shared" si="8"/>
        <v/>
      </c>
      <c r="BM27" s="276" t="str">
        <f t="shared" si="9"/>
        <v/>
      </c>
      <c r="BN27" s="276" t="str">
        <f t="shared" si="10"/>
        <v/>
      </c>
      <c r="BO27" s="276" t="str">
        <f t="shared" si="11"/>
        <v/>
      </c>
      <c r="BP27" s="277" t="str">
        <f t="shared" si="12"/>
        <v/>
      </c>
      <c r="BQ27" s="278"/>
      <c r="BR27" s="279"/>
      <c r="BS27" s="280"/>
      <c r="BT27" s="274">
        <f t="shared" si="13"/>
        <v>0</v>
      </c>
      <c r="BU27" s="275" t="str">
        <f t="shared" si="14"/>
        <v/>
      </c>
      <c r="BV27" s="276" t="str">
        <f t="shared" si="15"/>
        <v/>
      </c>
      <c r="BW27" s="276" t="str">
        <f t="shared" si="16"/>
        <v/>
      </c>
      <c r="BX27" s="276" t="str">
        <f t="shared" si="17"/>
        <v/>
      </c>
      <c r="BY27" s="276" t="str">
        <f t="shared" si="18"/>
        <v/>
      </c>
      <c r="BZ27" s="276" t="str">
        <f t="shared" si="19"/>
        <v/>
      </c>
      <c r="CA27" s="276" t="str">
        <f t="shared" si="20"/>
        <v/>
      </c>
      <c r="CB27" s="276" t="str">
        <f t="shared" si="21"/>
        <v/>
      </c>
      <c r="CC27" s="276" t="str">
        <f t="shared" si="22"/>
        <v/>
      </c>
      <c r="CD27" s="276" t="str">
        <f t="shared" si="23"/>
        <v/>
      </c>
      <c r="CE27" s="277" t="str">
        <f t="shared" si="24"/>
        <v/>
      </c>
      <c r="CF27" s="278"/>
      <c r="CG27" s="281"/>
      <c r="CH27" s="281"/>
      <c r="CI27" s="281"/>
      <c r="CJ27" s="280"/>
      <c r="CK27" s="282">
        <f t="shared" si="25"/>
        <v>0</v>
      </c>
      <c r="CL27" s="283">
        <f t="shared" si="26"/>
        <v>1780000</v>
      </c>
      <c r="CM27" s="284">
        <f t="shared" si="27"/>
        <v>0</v>
      </c>
      <c r="CN27" s="284">
        <f t="shared" si="28"/>
        <v>1779999</v>
      </c>
      <c r="CO27" s="284">
        <f t="shared" si="29"/>
        <v>1</v>
      </c>
      <c r="CP27" s="280">
        <f t="shared" si="30"/>
        <v>1</v>
      </c>
      <c r="CQ27" s="285"/>
      <c r="CR27" s="291"/>
      <c r="CS27" s="293"/>
      <c r="CV27" s="291"/>
      <c r="CW27" s="292"/>
      <c r="CX27" s="292"/>
      <c r="CY27" s="292"/>
      <c r="CZ27" s="292"/>
      <c r="DA27" s="292"/>
      <c r="DB27" s="292"/>
      <c r="DC27" s="292"/>
      <c r="DD27" s="292"/>
      <c r="DE27" s="293"/>
      <c r="DF27" s="291"/>
      <c r="DG27" s="292"/>
      <c r="DH27" s="292"/>
      <c r="DI27" s="292"/>
      <c r="DJ27" s="292"/>
      <c r="DK27" s="292"/>
      <c r="DL27" s="292"/>
      <c r="DM27" s="292"/>
      <c r="DN27" s="292"/>
      <c r="DO27" s="292"/>
      <c r="DP27" s="293"/>
      <c r="DQ27" s="141"/>
      <c r="DR27" s="291"/>
      <c r="DS27" s="292"/>
      <c r="DT27" s="292"/>
      <c r="DU27" s="292"/>
      <c r="DV27" s="292"/>
      <c r="DW27" s="292"/>
      <c r="DX27" s="292"/>
      <c r="DY27" s="292"/>
      <c r="DZ27" s="292"/>
      <c r="EA27" s="292"/>
      <c r="EB27" s="292"/>
      <c r="EC27" s="292"/>
      <c r="ED27" s="292"/>
      <c r="EE27" s="292"/>
      <c r="EF27" s="301"/>
      <c r="EG27" s="301"/>
      <c r="EH27" s="301"/>
      <c r="EI27" s="301"/>
      <c r="EJ27" s="301"/>
      <c r="EK27" s="301"/>
      <c r="EL27" s="301"/>
      <c r="EM27" s="301"/>
      <c r="EN27" s="301"/>
      <c r="EO27" s="317">
        <f t="shared" si="31"/>
        <v>0</v>
      </c>
      <c r="EP27" s="301"/>
      <c r="EQ27" s="293"/>
      <c r="ES27" s="288">
        <f t="shared" si="32"/>
        <v>2014</v>
      </c>
      <c r="ET27" s="289">
        <f t="shared" si="33"/>
        <v>0</v>
      </c>
      <c r="EU27" s="290">
        <f t="shared" si="34"/>
        <v>0</v>
      </c>
      <c r="EV27" s="290">
        <f t="shared" si="35"/>
        <v>0</v>
      </c>
      <c r="EW27" s="290">
        <f t="shared" si="36"/>
        <v>0</v>
      </c>
      <c r="EX27" s="291"/>
      <c r="EY27" s="292"/>
      <c r="EZ27" s="292"/>
      <c r="FA27" s="293"/>
      <c r="FB27" s="294">
        <f t="shared" si="37"/>
        <v>0</v>
      </c>
    </row>
    <row r="28" spans="1:158" s="287" customFormat="1" x14ac:dyDescent="0.15">
      <c r="A28" s="296">
        <v>14</v>
      </c>
      <c r="B28" s="297"/>
      <c r="C28" s="298" t="s">
        <v>161</v>
      </c>
      <c r="D28" s="248">
        <f>IF(C28="","",(VLOOKUP(C28,PD!A:B,2,FALSE)))</f>
        <v>12</v>
      </c>
      <c r="E28" s="299" t="s">
        <v>412</v>
      </c>
      <c r="F28" s="299" t="s">
        <v>433</v>
      </c>
      <c r="G28" s="292" t="s">
        <v>439</v>
      </c>
      <c r="H28" s="300">
        <v>11</v>
      </c>
      <c r="I28" s="292" t="s">
        <v>435</v>
      </c>
      <c r="J28" s="300">
        <v>2</v>
      </c>
      <c r="K28" s="293"/>
      <c r="L28" s="291"/>
      <c r="M28" s="292" t="s">
        <v>310</v>
      </c>
      <c r="N28" s="301"/>
      <c r="O28" s="302">
        <v>1</v>
      </c>
      <c r="P28" s="300">
        <v>15</v>
      </c>
      <c r="Q28" s="303">
        <v>46</v>
      </c>
      <c r="R28" s="302">
        <v>1</v>
      </c>
      <c r="S28" s="292"/>
      <c r="T28" s="300"/>
      <c r="U28" s="293"/>
      <c r="V28" s="296" t="s">
        <v>430</v>
      </c>
      <c r="W28" s="292" t="s">
        <v>436</v>
      </c>
      <c r="X28" s="292"/>
      <c r="Y28" s="292"/>
      <c r="Z28" s="303"/>
      <c r="AA28" s="291"/>
      <c r="AB28" s="300"/>
      <c r="AC28" s="293"/>
      <c r="AD28" s="304"/>
      <c r="AE28" s="301"/>
      <c r="AF28" s="296">
        <v>1</v>
      </c>
      <c r="AG28" s="297">
        <v>5</v>
      </c>
      <c r="AH28" s="305">
        <v>6.07</v>
      </c>
      <c r="AI28" s="306" t="s">
        <v>407</v>
      </c>
      <c r="AJ28" s="302">
        <v>15</v>
      </c>
      <c r="AK28" s="260">
        <f>IF(AJ28="","",(VLOOKUP(AJ28,償却率表!A:B,2,FALSE)))</f>
        <v>6.7000000000000004E-2</v>
      </c>
      <c r="AL28" s="307" t="s">
        <v>153</v>
      </c>
      <c r="AM28" s="262">
        <f>IF(AL28="","",(VLOOKUP(AL28,PD!G:H,2,FALSE)))</f>
        <v>1</v>
      </c>
      <c r="AN28" s="318" t="s">
        <v>437</v>
      </c>
      <c r="AO28" s="309">
        <v>1966</v>
      </c>
      <c r="AP28" s="319" t="s">
        <v>437</v>
      </c>
      <c r="AQ28" s="266">
        <v>1966</v>
      </c>
      <c r="AR28" s="267">
        <f t="shared" si="0"/>
        <v>48</v>
      </c>
      <c r="AS28" s="293">
        <v>1981</v>
      </c>
      <c r="AT28" s="311"/>
      <c r="AU28" s="312"/>
      <c r="AV28" s="313">
        <v>560000</v>
      </c>
      <c r="AW28" s="314"/>
      <c r="AX28" s="296">
        <v>1</v>
      </c>
      <c r="AY28" s="315" t="s">
        <v>438</v>
      </c>
      <c r="AZ28" s="248">
        <f>IF(AY28="","",(VLOOKUP(AY28,PD!J:K,2,FALSE)))</f>
        <v>3</v>
      </c>
      <c r="BA28" s="300">
        <v>2014</v>
      </c>
      <c r="BB28" s="316">
        <f t="shared" si="38"/>
        <v>0</v>
      </c>
      <c r="BC28" s="291"/>
      <c r="BD28" s="292"/>
      <c r="BE28" s="301"/>
      <c r="BF28" s="274">
        <f t="shared" si="2"/>
        <v>0</v>
      </c>
      <c r="BG28" s="275" t="str">
        <f t="shared" si="3"/>
        <v/>
      </c>
      <c r="BH28" s="276" t="str">
        <f t="shared" si="4"/>
        <v/>
      </c>
      <c r="BI28" s="276" t="str">
        <f t="shared" si="5"/>
        <v/>
      </c>
      <c r="BJ28" s="276" t="str">
        <f t="shared" si="6"/>
        <v/>
      </c>
      <c r="BK28" s="276" t="str">
        <f t="shared" si="7"/>
        <v/>
      </c>
      <c r="BL28" s="276" t="str">
        <f t="shared" si="8"/>
        <v/>
      </c>
      <c r="BM28" s="276" t="str">
        <f t="shared" si="9"/>
        <v/>
      </c>
      <c r="BN28" s="276" t="str">
        <f t="shared" si="10"/>
        <v/>
      </c>
      <c r="BO28" s="276" t="str">
        <f t="shared" si="11"/>
        <v/>
      </c>
      <c r="BP28" s="277" t="str">
        <f t="shared" si="12"/>
        <v/>
      </c>
      <c r="BQ28" s="278"/>
      <c r="BR28" s="279"/>
      <c r="BS28" s="280"/>
      <c r="BT28" s="274">
        <f t="shared" si="13"/>
        <v>0</v>
      </c>
      <c r="BU28" s="275" t="str">
        <f t="shared" si="14"/>
        <v/>
      </c>
      <c r="BV28" s="276" t="str">
        <f t="shared" si="15"/>
        <v/>
      </c>
      <c r="BW28" s="276" t="str">
        <f t="shared" si="16"/>
        <v/>
      </c>
      <c r="BX28" s="276" t="str">
        <f t="shared" si="17"/>
        <v/>
      </c>
      <c r="BY28" s="276" t="str">
        <f t="shared" si="18"/>
        <v/>
      </c>
      <c r="BZ28" s="276" t="str">
        <f t="shared" si="19"/>
        <v/>
      </c>
      <c r="CA28" s="276" t="str">
        <f t="shared" si="20"/>
        <v/>
      </c>
      <c r="CB28" s="276" t="str">
        <f t="shared" si="21"/>
        <v/>
      </c>
      <c r="CC28" s="276" t="str">
        <f t="shared" si="22"/>
        <v/>
      </c>
      <c r="CD28" s="276" t="str">
        <f t="shared" si="23"/>
        <v/>
      </c>
      <c r="CE28" s="277" t="str">
        <f t="shared" si="24"/>
        <v/>
      </c>
      <c r="CF28" s="278"/>
      <c r="CG28" s="281"/>
      <c r="CH28" s="281"/>
      <c r="CI28" s="281"/>
      <c r="CJ28" s="280"/>
      <c r="CK28" s="282">
        <f t="shared" si="25"/>
        <v>0</v>
      </c>
      <c r="CL28" s="283">
        <f t="shared" si="26"/>
        <v>560000</v>
      </c>
      <c r="CM28" s="284">
        <f t="shared" si="27"/>
        <v>0</v>
      </c>
      <c r="CN28" s="284">
        <f t="shared" si="28"/>
        <v>559999</v>
      </c>
      <c r="CO28" s="284">
        <f t="shared" si="29"/>
        <v>1</v>
      </c>
      <c r="CP28" s="280">
        <f t="shared" si="30"/>
        <v>1</v>
      </c>
      <c r="CQ28" s="285"/>
      <c r="CR28" s="291"/>
      <c r="CS28" s="293"/>
      <c r="CV28" s="291"/>
      <c r="CW28" s="292"/>
      <c r="CX28" s="292"/>
      <c r="CY28" s="292"/>
      <c r="CZ28" s="292"/>
      <c r="DA28" s="292"/>
      <c r="DB28" s="292"/>
      <c r="DC28" s="292"/>
      <c r="DD28" s="292"/>
      <c r="DE28" s="293"/>
      <c r="DF28" s="291"/>
      <c r="DG28" s="292"/>
      <c r="DH28" s="292"/>
      <c r="DI28" s="292"/>
      <c r="DJ28" s="292"/>
      <c r="DK28" s="292"/>
      <c r="DL28" s="292"/>
      <c r="DM28" s="292"/>
      <c r="DN28" s="292"/>
      <c r="DO28" s="292"/>
      <c r="DP28" s="293"/>
      <c r="DQ28" s="141"/>
      <c r="DR28" s="291"/>
      <c r="DS28" s="292"/>
      <c r="DT28" s="292"/>
      <c r="DU28" s="292"/>
      <c r="DV28" s="292"/>
      <c r="DW28" s="292"/>
      <c r="DX28" s="292"/>
      <c r="DY28" s="292"/>
      <c r="DZ28" s="292"/>
      <c r="EA28" s="292"/>
      <c r="EB28" s="292"/>
      <c r="EC28" s="292"/>
      <c r="ED28" s="292"/>
      <c r="EE28" s="292"/>
      <c r="EF28" s="301"/>
      <c r="EG28" s="301"/>
      <c r="EH28" s="301"/>
      <c r="EI28" s="301"/>
      <c r="EJ28" s="301"/>
      <c r="EK28" s="301"/>
      <c r="EL28" s="301"/>
      <c r="EM28" s="301"/>
      <c r="EN28" s="301"/>
      <c r="EO28" s="317">
        <f t="shared" si="31"/>
        <v>0</v>
      </c>
      <c r="EP28" s="301"/>
      <c r="EQ28" s="293"/>
      <c r="ES28" s="288">
        <f t="shared" si="32"/>
        <v>2014</v>
      </c>
      <c r="ET28" s="289">
        <f t="shared" si="33"/>
        <v>0</v>
      </c>
      <c r="EU28" s="290">
        <f t="shared" si="34"/>
        <v>0</v>
      </c>
      <c r="EV28" s="290">
        <f t="shared" si="35"/>
        <v>0</v>
      </c>
      <c r="EW28" s="290">
        <f t="shared" si="36"/>
        <v>0</v>
      </c>
      <c r="EX28" s="291"/>
      <c r="EY28" s="292"/>
      <c r="EZ28" s="292"/>
      <c r="FA28" s="293"/>
      <c r="FB28" s="294">
        <f t="shared" si="37"/>
        <v>0</v>
      </c>
    </row>
    <row r="29" spans="1:158" s="287" customFormat="1" x14ac:dyDescent="0.15">
      <c r="A29" s="296">
        <v>15</v>
      </c>
      <c r="B29" s="297"/>
      <c r="C29" s="298" t="s">
        <v>161</v>
      </c>
      <c r="D29" s="248">
        <f>IF(C29="","",(VLOOKUP(C29,PD!A:B,2,FALSE)))</f>
        <v>12</v>
      </c>
      <c r="E29" s="299" t="s">
        <v>412</v>
      </c>
      <c r="F29" s="299" t="s">
        <v>440</v>
      </c>
      <c r="G29" s="292" t="s">
        <v>441</v>
      </c>
      <c r="H29" s="300">
        <v>12</v>
      </c>
      <c r="I29" s="292" t="s">
        <v>442</v>
      </c>
      <c r="J29" s="300">
        <v>8</v>
      </c>
      <c r="K29" s="293"/>
      <c r="L29" s="291"/>
      <c r="M29" s="292" t="s">
        <v>310</v>
      </c>
      <c r="N29" s="301"/>
      <c r="O29" s="302">
        <v>1</v>
      </c>
      <c r="P29" s="300">
        <v>15</v>
      </c>
      <c r="Q29" s="303">
        <v>46</v>
      </c>
      <c r="R29" s="302">
        <v>1</v>
      </c>
      <c r="S29" s="292"/>
      <c r="T29" s="300"/>
      <c r="U29" s="293"/>
      <c r="V29" s="296" t="s">
        <v>430</v>
      </c>
      <c r="W29" s="292" t="s">
        <v>443</v>
      </c>
      <c r="X29" s="292"/>
      <c r="Y29" s="292"/>
      <c r="Z29" s="303"/>
      <c r="AA29" s="291"/>
      <c r="AB29" s="300"/>
      <c r="AC29" s="293"/>
      <c r="AD29" s="304"/>
      <c r="AE29" s="301"/>
      <c r="AF29" s="296">
        <v>2</v>
      </c>
      <c r="AG29" s="297">
        <v>12</v>
      </c>
      <c r="AH29" s="305">
        <v>217.68</v>
      </c>
      <c r="AI29" s="306" t="s">
        <v>407</v>
      </c>
      <c r="AJ29" s="302">
        <v>30</v>
      </c>
      <c r="AK29" s="260">
        <f>IF(AJ29="","",(VLOOKUP(AJ29,償却率表!A:B,2,FALSE)))</f>
        <v>3.4000000000000002E-2</v>
      </c>
      <c r="AL29" s="307" t="s">
        <v>153</v>
      </c>
      <c r="AM29" s="262">
        <f>IF(AL29="","",(VLOOKUP(AL29,PD!G:H,2,FALSE)))</f>
        <v>1</v>
      </c>
      <c r="AN29" s="318" t="s">
        <v>444</v>
      </c>
      <c r="AO29" s="309">
        <v>1988</v>
      </c>
      <c r="AP29" s="319" t="s">
        <v>444</v>
      </c>
      <c r="AQ29" s="266">
        <v>1988</v>
      </c>
      <c r="AR29" s="267">
        <f t="shared" si="0"/>
        <v>26</v>
      </c>
      <c r="AS29" s="293">
        <v>2018</v>
      </c>
      <c r="AT29" s="311">
        <v>15353000</v>
      </c>
      <c r="AU29" s="312"/>
      <c r="AV29" s="313"/>
      <c r="AW29" s="314"/>
      <c r="AX29" s="296"/>
      <c r="AY29" s="315" t="s">
        <v>155</v>
      </c>
      <c r="AZ29" s="248">
        <f>IF(AY29="","",(VLOOKUP(AY29,PD!J:K,2,FALSE)))</f>
        <v>1</v>
      </c>
      <c r="BA29" s="300">
        <v>2014</v>
      </c>
      <c r="BB29" s="316">
        <f t="shared" si="38"/>
        <v>0</v>
      </c>
      <c r="BC29" s="291"/>
      <c r="BD29" s="292"/>
      <c r="BE29" s="301"/>
      <c r="BF29" s="274">
        <f t="shared" si="2"/>
        <v>0</v>
      </c>
      <c r="BG29" s="275" t="str">
        <f t="shared" si="3"/>
        <v/>
      </c>
      <c r="BH29" s="276" t="str">
        <f t="shared" si="4"/>
        <v/>
      </c>
      <c r="BI29" s="276" t="str">
        <f t="shared" si="5"/>
        <v/>
      </c>
      <c r="BJ29" s="276" t="str">
        <f t="shared" si="6"/>
        <v/>
      </c>
      <c r="BK29" s="276" t="str">
        <f t="shared" si="7"/>
        <v/>
      </c>
      <c r="BL29" s="276" t="str">
        <f t="shared" si="8"/>
        <v/>
      </c>
      <c r="BM29" s="276" t="str">
        <f t="shared" si="9"/>
        <v/>
      </c>
      <c r="BN29" s="276" t="str">
        <f t="shared" si="10"/>
        <v/>
      </c>
      <c r="BO29" s="276" t="str">
        <f t="shared" si="11"/>
        <v/>
      </c>
      <c r="BP29" s="277" t="str">
        <f t="shared" si="12"/>
        <v/>
      </c>
      <c r="BQ29" s="278"/>
      <c r="BR29" s="279"/>
      <c r="BS29" s="280"/>
      <c r="BT29" s="274">
        <f t="shared" si="13"/>
        <v>0</v>
      </c>
      <c r="BU29" s="275" t="str">
        <f t="shared" si="14"/>
        <v/>
      </c>
      <c r="BV29" s="276" t="str">
        <f t="shared" si="15"/>
        <v/>
      </c>
      <c r="BW29" s="276" t="str">
        <f t="shared" si="16"/>
        <v/>
      </c>
      <c r="BX29" s="276" t="str">
        <f t="shared" si="17"/>
        <v/>
      </c>
      <c r="BY29" s="276" t="str">
        <f t="shared" si="18"/>
        <v/>
      </c>
      <c r="BZ29" s="276" t="str">
        <f t="shared" si="19"/>
        <v/>
      </c>
      <c r="CA29" s="276" t="str">
        <f t="shared" si="20"/>
        <v/>
      </c>
      <c r="CB29" s="276" t="str">
        <f t="shared" si="21"/>
        <v/>
      </c>
      <c r="CC29" s="276" t="str">
        <f t="shared" si="22"/>
        <v/>
      </c>
      <c r="CD29" s="276" t="str">
        <f t="shared" si="23"/>
        <v/>
      </c>
      <c r="CE29" s="277" t="str">
        <f t="shared" si="24"/>
        <v/>
      </c>
      <c r="CF29" s="278"/>
      <c r="CG29" s="281"/>
      <c r="CH29" s="281"/>
      <c r="CI29" s="281"/>
      <c r="CJ29" s="280"/>
      <c r="CK29" s="282">
        <f t="shared" si="25"/>
        <v>0</v>
      </c>
      <c r="CL29" s="283">
        <f t="shared" si="26"/>
        <v>15353000</v>
      </c>
      <c r="CM29" s="284">
        <f t="shared" si="27"/>
        <v>522002</v>
      </c>
      <c r="CN29" s="284">
        <f t="shared" si="28"/>
        <v>13572052</v>
      </c>
      <c r="CO29" s="284">
        <f t="shared" si="29"/>
        <v>1780948</v>
      </c>
      <c r="CP29" s="280">
        <f t="shared" si="30"/>
        <v>2302950</v>
      </c>
      <c r="CQ29" s="285"/>
      <c r="CR29" s="291"/>
      <c r="CS29" s="293"/>
      <c r="CV29" s="291"/>
      <c r="CW29" s="292"/>
      <c r="CX29" s="292"/>
      <c r="CY29" s="292"/>
      <c r="CZ29" s="292"/>
      <c r="DA29" s="292"/>
      <c r="DB29" s="292"/>
      <c r="DC29" s="292"/>
      <c r="DD29" s="292"/>
      <c r="DE29" s="293"/>
      <c r="DF29" s="291"/>
      <c r="DG29" s="292"/>
      <c r="DH29" s="292"/>
      <c r="DI29" s="292"/>
      <c r="DJ29" s="292"/>
      <c r="DK29" s="292"/>
      <c r="DL29" s="292"/>
      <c r="DM29" s="292"/>
      <c r="DN29" s="292"/>
      <c r="DO29" s="292"/>
      <c r="DP29" s="293"/>
      <c r="DQ29" s="141"/>
      <c r="DR29" s="291"/>
      <c r="DS29" s="292"/>
      <c r="DT29" s="292"/>
      <c r="DU29" s="292"/>
      <c r="DV29" s="292"/>
      <c r="DW29" s="292"/>
      <c r="DX29" s="292"/>
      <c r="DY29" s="292"/>
      <c r="DZ29" s="292"/>
      <c r="EA29" s="292"/>
      <c r="EB29" s="292"/>
      <c r="EC29" s="292"/>
      <c r="ED29" s="292"/>
      <c r="EE29" s="292"/>
      <c r="EF29" s="301"/>
      <c r="EG29" s="301"/>
      <c r="EH29" s="301"/>
      <c r="EI29" s="301"/>
      <c r="EJ29" s="301"/>
      <c r="EK29" s="301"/>
      <c r="EL29" s="301"/>
      <c r="EM29" s="301"/>
      <c r="EN29" s="301"/>
      <c r="EO29" s="317">
        <f t="shared" si="31"/>
        <v>522002</v>
      </c>
      <c r="EP29" s="301"/>
      <c r="EQ29" s="293"/>
      <c r="ES29" s="288">
        <f t="shared" si="32"/>
        <v>2014</v>
      </c>
      <c r="ET29" s="289">
        <f t="shared" si="33"/>
        <v>0</v>
      </c>
      <c r="EU29" s="290">
        <f t="shared" si="34"/>
        <v>0</v>
      </c>
      <c r="EV29" s="290">
        <f t="shared" si="35"/>
        <v>0</v>
      </c>
      <c r="EW29" s="290">
        <f t="shared" si="36"/>
        <v>0</v>
      </c>
      <c r="EX29" s="291"/>
      <c r="EY29" s="292"/>
      <c r="EZ29" s="292"/>
      <c r="FA29" s="293"/>
      <c r="FB29" s="294">
        <f t="shared" si="37"/>
        <v>0</v>
      </c>
    </row>
    <row r="30" spans="1:158" s="287" customFormat="1" x14ac:dyDescent="0.15">
      <c r="A30" s="296">
        <v>16</v>
      </c>
      <c r="B30" s="297"/>
      <c r="C30" s="298" t="s">
        <v>161</v>
      </c>
      <c r="D30" s="248">
        <f>IF(C30="","",(VLOOKUP(C30,PD!A:B,2,FALSE)))</f>
        <v>12</v>
      </c>
      <c r="E30" s="299" t="s">
        <v>412</v>
      </c>
      <c r="F30" s="299" t="s">
        <v>445</v>
      </c>
      <c r="G30" s="292" t="s">
        <v>446</v>
      </c>
      <c r="H30" s="300">
        <v>12</v>
      </c>
      <c r="I30" s="292" t="s">
        <v>447</v>
      </c>
      <c r="J30" s="300">
        <v>3</v>
      </c>
      <c r="K30" s="293"/>
      <c r="L30" s="291"/>
      <c r="M30" s="292" t="s">
        <v>310</v>
      </c>
      <c r="N30" s="301"/>
      <c r="O30" s="302">
        <v>1</v>
      </c>
      <c r="P30" s="300">
        <v>15</v>
      </c>
      <c r="Q30" s="303">
        <v>46</v>
      </c>
      <c r="R30" s="302">
        <v>1</v>
      </c>
      <c r="S30" s="292"/>
      <c r="T30" s="300"/>
      <c r="U30" s="293"/>
      <c r="V30" s="296" t="s">
        <v>430</v>
      </c>
      <c r="W30" s="292" t="s">
        <v>448</v>
      </c>
      <c r="X30" s="292"/>
      <c r="Y30" s="292"/>
      <c r="Z30" s="303"/>
      <c r="AA30" s="291"/>
      <c r="AB30" s="300"/>
      <c r="AC30" s="293"/>
      <c r="AD30" s="304"/>
      <c r="AE30" s="301"/>
      <c r="AF30" s="296">
        <v>1</v>
      </c>
      <c r="AG30" s="297">
        <v>5</v>
      </c>
      <c r="AH30" s="311">
        <v>45</v>
      </c>
      <c r="AI30" s="306" t="s">
        <v>407</v>
      </c>
      <c r="AJ30" s="302">
        <v>22</v>
      </c>
      <c r="AK30" s="260">
        <f>IF(AJ30="","",(VLOOKUP(AJ30,償却率表!A:B,2,FALSE)))</f>
        <v>4.5999999999999999E-2</v>
      </c>
      <c r="AL30" s="307" t="s">
        <v>153</v>
      </c>
      <c r="AM30" s="262">
        <f>IF(AL30="","",(VLOOKUP(AL30,PD!G:H,2,FALSE)))</f>
        <v>1</v>
      </c>
      <c r="AN30" s="318" t="s">
        <v>449</v>
      </c>
      <c r="AO30" s="309">
        <v>1977</v>
      </c>
      <c r="AP30" s="319" t="s">
        <v>449</v>
      </c>
      <c r="AQ30" s="266">
        <v>1977</v>
      </c>
      <c r="AR30" s="267">
        <f t="shared" si="0"/>
        <v>37</v>
      </c>
      <c r="AS30" s="293">
        <v>1999</v>
      </c>
      <c r="AT30" s="311"/>
      <c r="AU30" s="312"/>
      <c r="AV30" s="313">
        <v>13460000</v>
      </c>
      <c r="AW30" s="314"/>
      <c r="AX30" s="296">
        <v>1</v>
      </c>
      <c r="AY30" s="315" t="s">
        <v>438</v>
      </c>
      <c r="AZ30" s="248">
        <f>IF(AY30="","",(VLOOKUP(AY30,PD!J:K,2,FALSE)))</f>
        <v>3</v>
      </c>
      <c r="BA30" s="300">
        <v>2014</v>
      </c>
      <c r="BB30" s="316">
        <f t="shared" si="38"/>
        <v>0</v>
      </c>
      <c r="BC30" s="291"/>
      <c r="BD30" s="292"/>
      <c r="BE30" s="301"/>
      <c r="BF30" s="274">
        <f t="shared" si="2"/>
        <v>0</v>
      </c>
      <c r="BG30" s="275" t="str">
        <f t="shared" si="3"/>
        <v/>
      </c>
      <c r="BH30" s="276" t="str">
        <f t="shared" si="4"/>
        <v/>
      </c>
      <c r="BI30" s="276" t="str">
        <f t="shared" si="5"/>
        <v/>
      </c>
      <c r="BJ30" s="276" t="str">
        <f t="shared" si="6"/>
        <v/>
      </c>
      <c r="BK30" s="276" t="str">
        <f t="shared" si="7"/>
        <v/>
      </c>
      <c r="BL30" s="276" t="str">
        <f t="shared" si="8"/>
        <v/>
      </c>
      <c r="BM30" s="276" t="str">
        <f t="shared" si="9"/>
        <v/>
      </c>
      <c r="BN30" s="276" t="str">
        <f t="shared" si="10"/>
        <v/>
      </c>
      <c r="BO30" s="276" t="str">
        <f t="shared" si="11"/>
        <v/>
      </c>
      <c r="BP30" s="277" t="str">
        <f t="shared" si="12"/>
        <v/>
      </c>
      <c r="BQ30" s="278"/>
      <c r="BR30" s="279"/>
      <c r="BS30" s="280"/>
      <c r="BT30" s="274">
        <f t="shared" si="13"/>
        <v>0</v>
      </c>
      <c r="BU30" s="275" t="str">
        <f t="shared" si="14"/>
        <v/>
      </c>
      <c r="BV30" s="276" t="str">
        <f t="shared" si="15"/>
        <v/>
      </c>
      <c r="BW30" s="276" t="str">
        <f t="shared" si="16"/>
        <v/>
      </c>
      <c r="BX30" s="276" t="str">
        <f t="shared" si="17"/>
        <v/>
      </c>
      <c r="BY30" s="276" t="str">
        <f t="shared" si="18"/>
        <v/>
      </c>
      <c r="BZ30" s="276" t="str">
        <f t="shared" si="19"/>
        <v/>
      </c>
      <c r="CA30" s="276" t="str">
        <f t="shared" si="20"/>
        <v/>
      </c>
      <c r="CB30" s="276" t="str">
        <f t="shared" si="21"/>
        <v/>
      </c>
      <c r="CC30" s="276" t="str">
        <f t="shared" si="22"/>
        <v/>
      </c>
      <c r="CD30" s="276" t="str">
        <f t="shared" si="23"/>
        <v/>
      </c>
      <c r="CE30" s="277" t="str">
        <f t="shared" si="24"/>
        <v/>
      </c>
      <c r="CF30" s="278"/>
      <c r="CG30" s="281"/>
      <c r="CH30" s="281"/>
      <c r="CI30" s="281"/>
      <c r="CJ30" s="280"/>
      <c r="CK30" s="282">
        <f t="shared" si="25"/>
        <v>0</v>
      </c>
      <c r="CL30" s="283">
        <f t="shared" si="26"/>
        <v>13460000</v>
      </c>
      <c r="CM30" s="284">
        <f t="shared" si="27"/>
        <v>0</v>
      </c>
      <c r="CN30" s="284">
        <f t="shared" si="28"/>
        <v>13459999</v>
      </c>
      <c r="CO30" s="284">
        <f t="shared" si="29"/>
        <v>1</v>
      </c>
      <c r="CP30" s="280">
        <f t="shared" si="30"/>
        <v>1</v>
      </c>
      <c r="CQ30" s="285"/>
      <c r="CR30" s="291"/>
      <c r="CS30" s="293"/>
      <c r="CV30" s="291"/>
      <c r="CW30" s="292"/>
      <c r="CX30" s="292"/>
      <c r="CY30" s="292"/>
      <c r="CZ30" s="292"/>
      <c r="DA30" s="292"/>
      <c r="DB30" s="292"/>
      <c r="DC30" s="292"/>
      <c r="DD30" s="292"/>
      <c r="DE30" s="293"/>
      <c r="DF30" s="291"/>
      <c r="DG30" s="292"/>
      <c r="DH30" s="292"/>
      <c r="DI30" s="292"/>
      <c r="DJ30" s="292"/>
      <c r="DK30" s="292"/>
      <c r="DL30" s="292"/>
      <c r="DM30" s="292"/>
      <c r="DN30" s="292"/>
      <c r="DO30" s="292"/>
      <c r="DP30" s="293"/>
      <c r="DQ30" s="141"/>
      <c r="DR30" s="291"/>
      <c r="DS30" s="292"/>
      <c r="DT30" s="292"/>
      <c r="DU30" s="292"/>
      <c r="DV30" s="292"/>
      <c r="DW30" s="292"/>
      <c r="DX30" s="292"/>
      <c r="DY30" s="292"/>
      <c r="DZ30" s="292"/>
      <c r="EA30" s="292"/>
      <c r="EB30" s="292"/>
      <c r="EC30" s="292"/>
      <c r="ED30" s="292"/>
      <c r="EE30" s="292"/>
      <c r="EF30" s="301"/>
      <c r="EG30" s="301"/>
      <c r="EH30" s="301"/>
      <c r="EI30" s="301"/>
      <c r="EJ30" s="301"/>
      <c r="EK30" s="301"/>
      <c r="EL30" s="301"/>
      <c r="EM30" s="301"/>
      <c r="EN30" s="301"/>
      <c r="EO30" s="317">
        <f t="shared" si="31"/>
        <v>0</v>
      </c>
      <c r="EP30" s="301"/>
      <c r="EQ30" s="293"/>
      <c r="ES30" s="288">
        <f t="shared" si="32"/>
        <v>2014</v>
      </c>
      <c r="ET30" s="289">
        <f t="shared" si="33"/>
        <v>0</v>
      </c>
      <c r="EU30" s="290">
        <f t="shared" si="34"/>
        <v>0</v>
      </c>
      <c r="EV30" s="290">
        <f t="shared" si="35"/>
        <v>0</v>
      </c>
      <c r="EW30" s="290">
        <f t="shared" si="36"/>
        <v>0</v>
      </c>
      <c r="EX30" s="291"/>
      <c r="EY30" s="292"/>
      <c r="EZ30" s="292"/>
      <c r="FA30" s="293"/>
      <c r="FB30" s="294">
        <f t="shared" si="37"/>
        <v>0</v>
      </c>
    </row>
    <row r="31" spans="1:158" s="287" customFormat="1" x14ac:dyDescent="0.15">
      <c r="A31" s="296">
        <v>17</v>
      </c>
      <c r="B31" s="297"/>
      <c r="C31" s="298" t="s">
        <v>161</v>
      </c>
      <c r="D31" s="248">
        <f>IF(C31="","",(VLOOKUP(C31,PD!A:B,2,FALSE)))</f>
        <v>12</v>
      </c>
      <c r="E31" s="299" t="s">
        <v>412</v>
      </c>
      <c r="F31" s="299" t="s">
        <v>445</v>
      </c>
      <c r="G31" s="292" t="s">
        <v>450</v>
      </c>
      <c r="H31" s="300">
        <v>12</v>
      </c>
      <c r="I31" s="292" t="s">
        <v>447</v>
      </c>
      <c r="J31" s="300">
        <v>3</v>
      </c>
      <c r="K31" s="293"/>
      <c r="L31" s="291"/>
      <c r="M31" s="292" t="s">
        <v>310</v>
      </c>
      <c r="N31" s="301"/>
      <c r="O31" s="302">
        <v>1</v>
      </c>
      <c r="P31" s="300">
        <v>15</v>
      </c>
      <c r="Q31" s="303">
        <v>46</v>
      </c>
      <c r="R31" s="302">
        <v>1</v>
      </c>
      <c r="S31" s="292"/>
      <c r="T31" s="300"/>
      <c r="U31" s="293"/>
      <c r="V31" s="296" t="s">
        <v>430</v>
      </c>
      <c r="W31" s="292" t="s">
        <v>448</v>
      </c>
      <c r="X31" s="292"/>
      <c r="Y31" s="292"/>
      <c r="Z31" s="303"/>
      <c r="AA31" s="291"/>
      <c r="AB31" s="300"/>
      <c r="AC31" s="293"/>
      <c r="AD31" s="304"/>
      <c r="AE31" s="301"/>
      <c r="AF31" s="296">
        <v>2</v>
      </c>
      <c r="AG31" s="297">
        <v>5</v>
      </c>
      <c r="AH31" s="305">
        <v>136.84</v>
      </c>
      <c r="AI31" s="306" t="s">
        <v>407</v>
      </c>
      <c r="AJ31" s="302">
        <v>22</v>
      </c>
      <c r="AK31" s="260">
        <f>IF(AJ31="","",(VLOOKUP(AJ31,償却率表!A:B,2,FALSE)))</f>
        <v>4.5999999999999999E-2</v>
      </c>
      <c r="AL31" s="307" t="s">
        <v>153</v>
      </c>
      <c r="AM31" s="262">
        <f>IF(AL31="","",(VLOOKUP(AL31,PD!G:H,2,FALSE)))</f>
        <v>1</v>
      </c>
      <c r="AN31" s="318" t="s">
        <v>451</v>
      </c>
      <c r="AO31" s="309">
        <v>1987</v>
      </c>
      <c r="AP31" s="319" t="s">
        <v>451</v>
      </c>
      <c r="AQ31" s="266">
        <v>1987</v>
      </c>
      <c r="AR31" s="267">
        <f t="shared" si="0"/>
        <v>27</v>
      </c>
      <c r="AS31" s="293">
        <v>2009</v>
      </c>
      <c r="AT31" s="311"/>
      <c r="AU31" s="312"/>
      <c r="AV31" s="313">
        <v>10690000</v>
      </c>
      <c r="AW31" s="314"/>
      <c r="AX31" s="296">
        <v>1</v>
      </c>
      <c r="AY31" s="315" t="s">
        <v>438</v>
      </c>
      <c r="AZ31" s="248">
        <f>IF(AY31="","",(VLOOKUP(AY31,PD!J:K,2,FALSE)))</f>
        <v>3</v>
      </c>
      <c r="BA31" s="300">
        <v>2014</v>
      </c>
      <c r="BB31" s="316">
        <f t="shared" si="38"/>
        <v>0</v>
      </c>
      <c r="BC31" s="291"/>
      <c r="BD31" s="292"/>
      <c r="BE31" s="301"/>
      <c r="BF31" s="274">
        <f t="shared" si="2"/>
        <v>0</v>
      </c>
      <c r="BG31" s="275" t="str">
        <f t="shared" si="3"/>
        <v/>
      </c>
      <c r="BH31" s="276" t="str">
        <f t="shared" si="4"/>
        <v/>
      </c>
      <c r="BI31" s="276" t="str">
        <f t="shared" si="5"/>
        <v/>
      </c>
      <c r="BJ31" s="276" t="str">
        <f t="shared" si="6"/>
        <v/>
      </c>
      <c r="BK31" s="276" t="str">
        <f t="shared" si="7"/>
        <v/>
      </c>
      <c r="BL31" s="276" t="str">
        <f t="shared" si="8"/>
        <v/>
      </c>
      <c r="BM31" s="276" t="str">
        <f t="shared" si="9"/>
        <v/>
      </c>
      <c r="BN31" s="276" t="str">
        <f t="shared" si="10"/>
        <v/>
      </c>
      <c r="BO31" s="276" t="str">
        <f t="shared" si="11"/>
        <v/>
      </c>
      <c r="BP31" s="277" t="str">
        <f t="shared" si="12"/>
        <v/>
      </c>
      <c r="BQ31" s="278"/>
      <c r="BR31" s="279"/>
      <c r="BS31" s="280"/>
      <c r="BT31" s="274">
        <f t="shared" si="13"/>
        <v>0</v>
      </c>
      <c r="BU31" s="275" t="str">
        <f t="shared" si="14"/>
        <v/>
      </c>
      <c r="BV31" s="276" t="str">
        <f t="shared" si="15"/>
        <v/>
      </c>
      <c r="BW31" s="276" t="str">
        <f t="shared" si="16"/>
        <v/>
      </c>
      <c r="BX31" s="276" t="str">
        <f t="shared" si="17"/>
        <v/>
      </c>
      <c r="BY31" s="276" t="str">
        <f t="shared" si="18"/>
        <v/>
      </c>
      <c r="BZ31" s="276" t="str">
        <f t="shared" si="19"/>
        <v/>
      </c>
      <c r="CA31" s="276" t="str">
        <f t="shared" si="20"/>
        <v/>
      </c>
      <c r="CB31" s="276" t="str">
        <f t="shared" si="21"/>
        <v/>
      </c>
      <c r="CC31" s="276" t="str">
        <f t="shared" si="22"/>
        <v/>
      </c>
      <c r="CD31" s="276" t="str">
        <f t="shared" si="23"/>
        <v/>
      </c>
      <c r="CE31" s="277" t="str">
        <f t="shared" si="24"/>
        <v/>
      </c>
      <c r="CF31" s="278"/>
      <c r="CG31" s="281"/>
      <c r="CH31" s="281"/>
      <c r="CI31" s="281"/>
      <c r="CJ31" s="280"/>
      <c r="CK31" s="282">
        <f t="shared" si="25"/>
        <v>0</v>
      </c>
      <c r="CL31" s="283">
        <f t="shared" si="26"/>
        <v>10690000</v>
      </c>
      <c r="CM31" s="284">
        <f t="shared" si="27"/>
        <v>0</v>
      </c>
      <c r="CN31" s="284">
        <f t="shared" si="28"/>
        <v>10689999</v>
      </c>
      <c r="CO31" s="284">
        <f t="shared" si="29"/>
        <v>1</v>
      </c>
      <c r="CP31" s="280">
        <f t="shared" si="30"/>
        <v>1</v>
      </c>
      <c r="CQ31" s="285"/>
      <c r="CR31" s="291"/>
      <c r="CS31" s="293"/>
      <c r="CV31" s="291"/>
      <c r="CW31" s="292"/>
      <c r="CX31" s="292"/>
      <c r="CY31" s="292"/>
      <c r="CZ31" s="292"/>
      <c r="DA31" s="292"/>
      <c r="DB31" s="292"/>
      <c r="DC31" s="292"/>
      <c r="DD31" s="292"/>
      <c r="DE31" s="293"/>
      <c r="DF31" s="291"/>
      <c r="DG31" s="292"/>
      <c r="DH31" s="292"/>
      <c r="DI31" s="292"/>
      <c r="DJ31" s="292"/>
      <c r="DK31" s="292"/>
      <c r="DL31" s="292"/>
      <c r="DM31" s="292"/>
      <c r="DN31" s="292"/>
      <c r="DO31" s="292"/>
      <c r="DP31" s="293"/>
      <c r="DQ31" s="141"/>
      <c r="DR31" s="291"/>
      <c r="DS31" s="292"/>
      <c r="DT31" s="292"/>
      <c r="DU31" s="292"/>
      <c r="DV31" s="292"/>
      <c r="DW31" s="292"/>
      <c r="DX31" s="292"/>
      <c r="DY31" s="292"/>
      <c r="DZ31" s="292"/>
      <c r="EA31" s="292"/>
      <c r="EB31" s="292"/>
      <c r="EC31" s="292"/>
      <c r="ED31" s="292"/>
      <c r="EE31" s="292"/>
      <c r="EF31" s="301"/>
      <c r="EG31" s="301"/>
      <c r="EH31" s="301"/>
      <c r="EI31" s="301"/>
      <c r="EJ31" s="301"/>
      <c r="EK31" s="301"/>
      <c r="EL31" s="301"/>
      <c r="EM31" s="301"/>
      <c r="EN31" s="301"/>
      <c r="EO31" s="317">
        <f t="shared" si="31"/>
        <v>0</v>
      </c>
      <c r="EP31" s="301"/>
      <c r="EQ31" s="293"/>
      <c r="ES31" s="288">
        <f t="shared" si="32"/>
        <v>2014</v>
      </c>
      <c r="ET31" s="289">
        <f t="shared" si="33"/>
        <v>0</v>
      </c>
      <c r="EU31" s="290">
        <f t="shared" si="34"/>
        <v>0</v>
      </c>
      <c r="EV31" s="290">
        <f t="shared" si="35"/>
        <v>0</v>
      </c>
      <c r="EW31" s="290">
        <f t="shared" si="36"/>
        <v>0</v>
      </c>
      <c r="EX31" s="291"/>
      <c r="EY31" s="292"/>
      <c r="EZ31" s="292"/>
      <c r="FA31" s="293"/>
      <c r="FB31" s="294">
        <f t="shared" si="37"/>
        <v>0</v>
      </c>
    </row>
    <row r="32" spans="1:158" s="287" customFormat="1" x14ac:dyDescent="0.15">
      <c r="A32" s="296">
        <v>18</v>
      </c>
      <c r="B32" s="297"/>
      <c r="C32" s="298" t="s">
        <v>161</v>
      </c>
      <c r="D32" s="248">
        <f>IF(C32="","",(VLOOKUP(C32,PD!A:B,2,FALSE)))</f>
        <v>12</v>
      </c>
      <c r="E32" s="299" t="s">
        <v>412</v>
      </c>
      <c r="F32" s="299" t="s">
        <v>445</v>
      </c>
      <c r="G32" s="292" t="s">
        <v>450</v>
      </c>
      <c r="H32" s="300">
        <v>12</v>
      </c>
      <c r="I32" s="292" t="s">
        <v>447</v>
      </c>
      <c r="J32" s="300">
        <v>3</v>
      </c>
      <c r="K32" s="293"/>
      <c r="L32" s="291"/>
      <c r="M32" s="292" t="s">
        <v>310</v>
      </c>
      <c r="N32" s="301"/>
      <c r="O32" s="302">
        <v>1</v>
      </c>
      <c r="P32" s="300">
        <v>15</v>
      </c>
      <c r="Q32" s="303">
        <v>46</v>
      </c>
      <c r="R32" s="302">
        <v>1</v>
      </c>
      <c r="S32" s="292"/>
      <c r="T32" s="300"/>
      <c r="U32" s="293"/>
      <c r="V32" s="296" t="s">
        <v>430</v>
      </c>
      <c r="W32" s="292" t="s">
        <v>448</v>
      </c>
      <c r="X32" s="292"/>
      <c r="Y32" s="292"/>
      <c r="Z32" s="303"/>
      <c r="AA32" s="291"/>
      <c r="AB32" s="300"/>
      <c r="AC32" s="293"/>
      <c r="AD32" s="304"/>
      <c r="AE32" s="301"/>
      <c r="AF32" s="296">
        <v>2</v>
      </c>
      <c r="AG32" s="297">
        <v>5</v>
      </c>
      <c r="AH32" s="305">
        <v>108.7</v>
      </c>
      <c r="AI32" s="306" t="s">
        <v>407</v>
      </c>
      <c r="AJ32" s="302">
        <v>22</v>
      </c>
      <c r="AK32" s="260">
        <f>IF(AJ32="","",(VLOOKUP(AJ32,償却率表!A:B,2,FALSE)))</f>
        <v>4.5999999999999999E-2</v>
      </c>
      <c r="AL32" s="307" t="s">
        <v>153</v>
      </c>
      <c r="AM32" s="262">
        <f>IF(AL32="","",(VLOOKUP(AL32,PD!G:H,2,FALSE)))</f>
        <v>1</v>
      </c>
      <c r="AN32" s="318" t="s">
        <v>452</v>
      </c>
      <c r="AO32" s="309">
        <v>1988</v>
      </c>
      <c r="AP32" s="319" t="s">
        <v>452</v>
      </c>
      <c r="AQ32" s="266">
        <v>1988</v>
      </c>
      <c r="AR32" s="267">
        <f t="shared" si="0"/>
        <v>26</v>
      </c>
      <c r="AS32" s="293">
        <v>2010</v>
      </c>
      <c r="AT32" s="311"/>
      <c r="AU32" s="312"/>
      <c r="AV32" s="313">
        <v>2670000</v>
      </c>
      <c r="AW32" s="314"/>
      <c r="AX32" s="296">
        <v>1</v>
      </c>
      <c r="AY32" s="315" t="s">
        <v>438</v>
      </c>
      <c r="AZ32" s="248">
        <f>IF(AY32="","",(VLOOKUP(AY32,PD!J:K,2,FALSE)))</f>
        <v>3</v>
      </c>
      <c r="BA32" s="300">
        <v>2014</v>
      </c>
      <c r="BB32" s="316">
        <f t="shared" si="38"/>
        <v>0</v>
      </c>
      <c r="BC32" s="291"/>
      <c r="BD32" s="292"/>
      <c r="BE32" s="301"/>
      <c r="BF32" s="274">
        <f t="shared" si="2"/>
        <v>0</v>
      </c>
      <c r="BG32" s="275" t="str">
        <f t="shared" si="3"/>
        <v/>
      </c>
      <c r="BH32" s="276" t="str">
        <f t="shared" si="4"/>
        <v/>
      </c>
      <c r="BI32" s="276" t="str">
        <f t="shared" si="5"/>
        <v/>
      </c>
      <c r="BJ32" s="276" t="str">
        <f t="shared" si="6"/>
        <v/>
      </c>
      <c r="BK32" s="276" t="str">
        <f t="shared" si="7"/>
        <v/>
      </c>
      <c r="BL32" s="276" t="str">
        <f t="shared" si="8"/>
        <v/>
      </c>
      <c r="BM32" s="276" t="str">
        <f t="shared" si="9"/>
        <v/>
      </c>
      <c r="BN32" s="276" t="str">
        <f t="shared" si="10"/>
        <v/>
      </c>
      <c r="BO32" s="276" t="str">
        <f t="shared" si="11"/>
        <v/>
      </c>
      <c r="BP32" s="277" t="str">
        <f t="shared" si="12"/>
        <v/>
      </c>
      <c r="BQ32" s="278"/>
      <c r="BR32" s="279"/>
      <c r="BS32" s="280"/>
      <c r="BT32" s="274">
        <f t="shared" si="13"/>
        <v>0</v>
      </c>
      <c r="BU32" s="275" t="str">
        <f t="shared" si="14"/>
        <v/>
      </c>
      <c r="BV32" s="276" t="str">
        <f t="shared" si="15"/>
        <v/>
      </c>
      <c r="BW32" s="276" t="str">
        <f t="shared" si="16"/>
        <v/>
      </c>
      <c r="BX32" s="276" t="str">
        <f t="shared" si="17"/>
        <v/>
      </c>
      <c r="BY32" s="276" t="str">
        <f t="shared" si="18"/>
        <v/>
      </c>
      <c r="BZ32" s="276" t="str">
        <f t="shared" si="19"/>
        <v/>
      </c>
      <c r="CA32" s="276" t="str">
        <f t="shared" si="20"/>
        <v/>
      </c>
      <c r="CB32" s="276" t="str">
        <f t="shared" si="21"/>
        <v/>
      </c>
      <c r="CC32" s="276" t="str">
        <f t="shared" si="22"/>
        <v/>
      </c>
      <c r="CD32" s="276" t="str">
        <f t="shared" si="23"/>
        <v/>
      </c>
      <c r="CE32" s="277" t="str">
        <f t="shared" si="24"/>
        <v/>
      </c>
      <c r="CF32" s="278"/>
      <c r="CG32" s="281"/>
      <c r="CH32" s="281"/>
      <c r="CI32" s="281"/>
      <c r="CJ32" s="280"/>
      <c r="CK32" s="282">
        <f t="shared" si="25"/>
        <v>0</v>
      </c>
      <c r="CL32" s="283">
        <f t="shared" si="26"/>
        <v>2670000</v>
      </c>
      <c r="CM32" s="284">
        <f t="shared" si="27"/>
        <v>0</v>
      </c>
      <c r="CN32" s="284">
        <f t="shared" si="28"/>
        <v>2669999</v>
      </c>
      <c r="CO32" s="284">
        <f t="shared" si="29"/>
        <v>1</v>
      </c>
      <c r="CP32" s="280">
        <f t="shared" si="30"/>
        <v>1</v>
      </c>
      <c r="CQ32" s="285"/>
      <c r="CR32" s="291"/>
      <c r="CS32" s="293"/>
      <c r="CV32" s="291"/>
      <c r="CW32" s="292"/>
      <c r="CX32" s="292"/>
      <c r="CY32" s="292"/>
      <c r="CZ32" s="292"/>
      <c r="DA32" s="292"/>
      <c r="DB32" s="292"/>
      <c r="DC32" s="292"/>
      <c r="DD32" s="292"/>
      <c r="DE32" s="293"/>
      <c r="DF32" s="291"/>
      <c r="DG32" s="292"/>
      <c r="DH32" s="292"/>
      <c r="DI32" s="292"/>
      <c r="DJ32" s="292"/>
      <c r="DK32" s="292"/>
      <c r="DL32" s="292"/>
      <c r="DM32" s="292"/>
      <c r="DN32" s="292"/>
      <c r="DO32" s="292"/>
      <c r="DP32" s="293"/>
      <c r="DQ32" s="141"/>
      <c r="DR32" s="291"/>
      <c r="DS32" s="292"/>
      <c r="DT32" s="292"/>
      <c r="DU32" s="292"/>
      <c r="DV32" s="292"/>
      <c r="DW32" s="292"/>
      <c r="DX32" s="292"/>
      <c r="DY32" s="292"/>
      <c r="DZ32" s="292"/>
      <c r="EA32" s="292"/>
      <c r="EB32" s="292"/>
      <c r="EC32" s="292"/>
      <c r="ED32" s="292"/>
      <c r="EE32" s="292"/>
      <c r="EF32" s="301"/>
      <c r="EG32" s="301"/>
      <c r="EH32" s="301"/>
      <c r="EI32" s="301"/>
      <c r="EJ32" s="301"/>
      <c r="EK32" s="301"/>
      <c r="EL32" s="301"/>
      <c r="EM32" s="301"/>
      <c r="EN32" s="301"/>
      <c r="EO32" s="317">
        <f t="shared" si="31"/>
        <v>0</v>
      </c>
      <c r="EP32" s="301"/>
      <c r="EQ32" s="293"/>
      <c r="ES32" s="288">
        <f t="shared" si="32"/>
        <v>2014</v>
      </c>
      <c r="ET32" s="289">
        <f t="shared" si="33"/>
        <v>0</v>
      </c>
      <c r="EU32" s="290">
        <f t="shared" si="34"/>
        <v>0</v>
      </c>
      <c r="EV32" s="290">
        <f t="shared" si="35"/>
        <v>0</v>
      </c>
      <c r="EW32" s="290">
        <f t="shared" si="36"/>
        <v>0</v>
      </c>
      <c r="EX32" s="291"/>
      <c r="EY32" s="292"/>
      <c r="EZ32" s="292"/>
      <c r="FA32" s="293"/>
      <c r="FB32" s="294">
        <f t="shared" si="37"/>
        <v>0</v>
      </c>
    </row>
    <row r="33" spans="1:158" s="287" customFormat="1" x14ac:dyDescent="0.15">
      <c r="A33" s="296">
        <v>19</v>
      </c>
      <c r="B33" s="297"/>
      <c r="C33" s="298" t="s">
        <v>161</v>
      </c>
      <c r="D33" s="248">
        <f>IF(C33="","",(VLOOKUP(C33,PD!A:B,2,FALSE)))</f>
        <v>12</v>
      </c>
      <c r="E33" s="299" t="s">
        <v>412</v>
      </c>
      <c r="F33" s="299" t="s">
        <v>453</v>
      </c>
      <c r="G33" s="292" t="s">
        <v>454</v>
      </c>
      <c r="H33" s="300">
        <v>5</v>
      </c>
      <c r="I33" s="292" t="s">
        <v>455</v>
      </c>
      <c r="J33" s="300">
        <v>8</v>
      </c>
      <c r="K33" s="293"/>
      <c r="L33" s="291"/>
      <c r="M33" s="292" t="s">
        <v>310</v>
      </c>
      <c r="N33" s="301"/>
      <c r="O33" s="302">
        <v>1</v>
      </c>
      <c r="P33" s="300">
        <v>15</v>
      </c>
      <c r="Q33" s="303">
        <v>46</v>
      </c>
      <c r="R33" s="302">
        <v>1</v>
      </c>
      <c r="S33" s="292"/>
      <c r="T33" s="300"/>
      <c r="U33" s="293"/>
      <c r="V33" s="296" t="s">
        <v>430</v>
      </c>
      <c r="W33" s="292" t="s">
        <v>456</v>
      </c>
      <c r="X33" s="292"/>
      <c r="Y33" s="292"/>
      <c r="Z33" s="303"/>
      <c r="AA33" s="291"/>
      <c r="AB33" s="300"/>
      <c r="AC33" s="293"/>
      <c r="AD33" s="304"/>
      <c r="AE33" s="301"/>
      <c r="AF33" s="296">
        <v>1</v>
      </c>
      <c r="AG33" s="297">
        <v>5</v>
      </c>
      <c r="AH33" s="305">
        <v>46.37</v>
      </c>
      <c r="AI33" s="306" t="s">
        <v>407</v>
      </c>
      <c r="AJ33" s="302">
        <v>22</v>
      </c>
      <c r="AK33" s="260">
        <f>IF(AJ33="","",(VLOOKUP(AJ33,償却率表!A:B,2,FALSE)))</f>
        <v>4.5999999999999999E-2</v>
      </c>
      <c r="AL33" s="307" t="s">
        <v>153</v>
      </c>
      <c r="AM33" s="262">
        <f>IF(AL33="","",(VLOOKUP(AL33,PD!G:H,2,FALSE)))</f>
        <v>1</v>
      </c>
      <c r="AN33" s="318" t="s">
        <v>457</v>
      </c>
      <c r="AO33" s="309">
        <v>1991</v>
      </c>
      <c r="AP33" s="319" t="s">
        <v>457</v>
      </c>
      <c r="AQ33" s="266">
        <v>1991</v>
      </c>
      <c r="AR33" s="267">
        <f t="shared" si="0"/>
        <v>23</v>
      </c>
      <c r="AS33" s="293">
        <v>2013</v>
      </c>
      <c r="AT33" s="311"/>
      <c r="AU33" s="312"/>
      <c r="AV33" s="313">
        <v>7000000</v>
      </c>
      <c r="AW33" s="314"/>
      <c r="AX33" s="296">
        <v>1</v>
      </c>
      <c r="AY33" s="315" t="s">
        <v>438</v>
      </c>
      <c r="AZ33" s="248">
        <f>IF(AY33="","",(VLOOKUP(AY33,PD!J:K,2,FALSE)))</f>
        <v>3</v>
      </c>
      <c r="BA33" s="300">
        <v>2014</v>
      </c>
      <c r="BB33" s="316">
        <f t="shared" si="38"/>
        <v>0</v>
      </c>
      <c r="BC33" s="291"/>
      <c r="BD33" s="292"/>
      <c r="BE33" s="301"/>
      <c r="BF33" s="274">
        <f t="shared" si="2"/>
        <v>0</v>
      </c>
      <c r="BG33" s="275" t="str">
        <f t="shared" si="3"/>
        <v/>
      </c>
      <c r="BH33" s="276" t="str">
        <f t="shared" si="4"/>
        <v/>
      </c>
      <c r="BI33" s="276" t="str">
        <f t="shared" si="5"/>
        <v/>
      </c>
      <c r="BJ33" s="276" t="str">
        <f t="shared" si="6"/>
        <v/>
      </c>
      <c r="BK33" s="276" t="str">
        <f t="shared" si="7"/>
        <v/>
      </c>
      <c r="BL33" s="276" t="str">
        <f t="shared" si="8"/>
        <v/>
      </c>
      <c r="BM33" s="276" t="str">
        <f t="shared" si="9"/>
        <v/>
      </c>
      <c r="BN33" s="276" t="str">
        <f t="shared" si="10"/>
        <v/>
      </c>
      <c r="BO33" s="276" t="str">
        <f t="shared" si="11"/>
        <v/>
      </c>
      <c r="BP33" s="277" t="str">
        <f t="shared" si="12"/>
        <v/>
      </c>
      <c r="BQ33" s="278"/>
      <c r="BR33" s="279"/>
      <c r="BS33" s="280"/>
      <c r="BT33" s="274">
        <f t="shared" si="13"/>
        <v>0</v>
      </c>
      <c r="BU33" s="275" t="str">
        <f t="shared" si="14"/>
        <v/>
      </c>
      <c r="BV33" s="276" t="str">
        <f t="shared" si="15"/>
        <v/>
      </c>
      <c r="BW33" s="276" t="str">
        <f t="shared" si="16"/>
        <v/>
      </c>
      <c r="BX33" s="276" t="str">
        <f t="shared" si="17"/>
        <v/>
      </c>
      <c r="BY33" s="276" t="str">
        <f t="shared" si="18"/>
        <v/>
      </c>
      <c r="BZ33" s="276" t="str">
        <f t="shared" si="19"/>
        <v/>
      </c>
      <c r="CA33" s="276" t="str">
        <f t="shared" si="20"/>
        <v/>
      </c>
      <c r="CB33" s="276" t="str">
        <f t="shared" si="21"/>
        <v/>
      </c>
      <c r="CC33" s="276" t="str">
        <f t="shared" si="22"/>
        <v/>
      </c>
      <c r="CD33" s="276" t="str">
        <f t="shared" si="23"/>
        <v/>
      </c>
      <c r="CE33" s="277" t="str">
        <f t="shared" si="24"/>
        <v/>
      </c>
      <c r="CF33" s="278"/>
      <c r="CG33" s="281"/>
      <c r="CH33" s="281"/>
      <c r="CI33" s="281"/>
      <c r="CJ33" s="280"/>
      <c r="CK33" s="282">
        <f t="shared" si="25"/>
        <v>0</v>
      </c>
      <c r="CL33" s="283">
        <f t="shared" si="26"/>
        <v>7000000</v>
      </c>
      <c r="CM33" s="284">
        <f t="shared" si="27"/>
        <v>0</v>
      </c>
      <c r="CN33" s="284">
        <f t="shared" si="28"/>
        <v>6999999</v>
      </c>
      <c r="CO33" s="284">
        <f t="shared" si="29"/>
        <v>1</v>
      </c>
      <c r="CP33" s="280">
        <f t="shared" si="30"/>
        <v>1</v>
      </c>
      <c r="CQ33" s="285"/>
      <c r="CR33" s="291"/>
      <c r="CS33" s="293"/>
      <c r="CV33" s="291"/>
      <c r="CW33" s="292"/>
      <c r="CX33" s="292"/>
      <c r="CY33" s="292"/>
      <c r="CZ33" s="292"/>
      <c r="DA33" s="292"/>
      <c r="DB33" s="292"/>
      <c r="DC33" s="292"/>
      <c r="DD33" s="292"/>
      <c r="DE33" s="293"/>
      <c r="DF33" s="291"/>
      <c r="DG33" s="292"/>
      <c r="DH33" s="292"/>
      <c r="DI33" s="292"/>
      <c r="DJ33" s="292"/>
      <c r="DK33" s="292"/>
      <c r="DL33" s="292"/>
      <c r="DM33" s="292"/>
      <c r="DN33" s="292"/>
      <c r="DO33" s="292"/>
      <c r="DP33" s="293"/>
      <c r="DQ33" s="141"/>
      <c r="DR33" s="291"/>
      <c r="DS33" s="292"/>
      <c r="DT33" s="292"/>
      <c r="DU33" s="292"/>
      <c r="DV33" s="292"/>
      <c r="DW33" s="292"/>
      <c r="DX33" s="292"/>
      <c r="DY33" s="292"/>
      <c r="DZ33" s="292"/>
      <c r="EA33" s="292"/>
      <c r="EB33" s="292"/>
      <c r="EC33" s="292"/>
      <c r="ED33" s="292"/>
      <c r="EE33" s="292"/>
      <c r="EF33" s="301"/>
      <c r="EG33" s="301"/>
      <c r="EH33" s="301"/>
      <c r="EI33" s="301"/>
      <c r="EJ33" s="301"/>
      <c r="EK33" s="301"/>
      <c r="EL33" s="301"/>
      <c r="EM33" s="301"/>
      <c r="EN33" s="301"/>
      <c r="EO33" s="317">
        <f t="shared" si="31"/>
        <v>0</v>
      </c>
      <c r="EP33" s="301"/>
      <c r="EQ33" s="293"/>
      <c r="ES33" s="288">
        <f t="shared" si="32"/>
        <v>2014</v>
      </c>
      <c r="ET33" s="289">
        <f t="shared" si="33"/>
        <v>0</v>
      </c>
      <c r="EU33" s="290">
        <f t="shared" si="34"/>
        <v>0</v>
      </c>
      <c r="EV33" s="290">
        <f t="shared" si="35"/>
        <v>0</v>
      </c>
      <c r="EW33" s="290">
        <f t="shared" si="36"/>
        <v>0</v>
      </c>
      <c r="EX33" s="291"/>
      <c r="EY33" s="292"/>
      <c r="EZ33" s="292"/>
      <c r="FA33" s="293"/>
      <c r="FB33" s="294">
        <f t="shared" si="37"/>
        <v>0</v>
      </c>
    </row>
    <row r="34" spans="1:158" s="287" customFormat="1" x14ac:dyDescent="0.15">
      <c r="A34" s="296">
        <v>20</v>
      </c>
      <c r="B34" s="297"/>
      <c r="C34" s="298" t="s">
        <v>161</v>
      </c>
      <c r="D34" s="248">
        <f>IF(C34="","",(VLOOKUP(C34,PD!A:B,2,FALSE)))</f>
        <v>12</v>
      </c>
      <c r="E34" s="299" t="s">
        <v>412</v>
      </c>
      <c r="F34" s="299" t="s">
        <v>453</v>
      </c>
      <c r="G34" s="292" t="s">
        <v>454</v>
      </c>
      <c r="H34" s="300">
        <v>12</v>
      </c>
      <c r="I34" s="292" t="s">
        <v>455</v>
      </c>
      <c r="J34" s="300">
        <v>8</v>
      </c>
      <c r="K34" s="293"/>
      <c r="L34" s="291"/>
      <c r="M34" s="292" t="s">
        <v>310</v>
      </c>
      <c r="N34" s="301"/>
      <c r="O34" s="302">
        <v>1</v>
      </c>
      <c r="P34" s="300">
        <v>15</v>
      </c>
      <c r="Q34" s="303">
        <v>46</v>
      </c>
      <c r="R34" s="302">
        <v>1</v>
      </c>
      <c r="S34" s="292"/>
      <c r="T34" s="300"/>
      <c r="U34" s="293"/>
      <c r="V34" s="296" t="s">
        <v>430</v>
      </c>
      <c r="W34" s="292" t="s">
        <v>456</v>
      </c>
      <c r="X34" s="292"/>
      <c r="Y34" s="292"/>
      <c r="Z34" s="303"/>
      <c r="AA34" s="291"/>
      <c r="AB34" s="300"/>
      <c r="AC34" s="293"/>
      <c r="AD34" s="304"/>
      <c r="AE34" s="301"/>
      <c r="AF34" s="296">
        <v>1</v>
      </c>
      <c r="AG34" s="297">
        <v>5</v>
      </c>
      <c r="AH34" s="305">
        <v>46.37</v>
      </c>
      <c r="AI34" s="306" t="s">
        <v>407</v>
      </c>
      <c r="AJ34" s="302">
        <v>22</v>
      </c>
      <c r="AK34" s="260">
        <f>IF(AJ34="","",(VLOOKUP(AJ34,償却率表!A:B,2,FALSE)))</f>
        <v>4.5999999999999999E-2</v>
      </c>
      <c r="AL34" s="307" t="s">
        <v>153</v>
      </c>
      <c r="AM34" s="262">
        <f>IF(AL34="","",(VLOOKUP(AL34,PD!G:H,2,FALSE)))</f>
        <v>1</v>
      </c>
      <c r="AN34" s="318" t="s">
        <v>457</v>
      </c>
      <c r="AO34" s="309">
        <v>1991</v>
      </c>
      <c r="AP34" s="319" t="s">
        <v>457</v>
      </c>
      <c r="AQ34" s="266">
        <v>1991</v>
      </c>
      <c r="AR34" s="267">
        <f t="shared" si="0"/>
        <v>23</v>
      </c>
      <c r="AS34" s="293">
        <v>2013</v>
      </c>
      <c r="AT34" s="311"/>
      <c r="AU34" s="312"/>
      <c r="AV34" s="313">
        <v>7000000</v>
      </c>
      <c r="AW34" s="314"/>
      <c r="AX34" s="296">
        <v>1</v>
      </c>
      <c r="AY34" s="315" t="s">
        <v>438</v>
      </c>
      <c r="AZ34" s="248">
        <f>IF(AY34="","",(VLOOKUP(AY34,PD!J:K,2,FALSE)))</f>
        <v>3</v>
      </c>
      <c r="BA34" s="300">
        <v>2014</v>
      </c>
      <c r="BB34" s="316">
        <f t="shared" si="38"/>
        <v>0</v>
      </c>
      <c r="BC34" s="291"/>
      <c r="BD34" s="292"/>
      <c r="BE34" s="301"/>
      <c r="BF34" s="274">
        <f t="shared" si="2"/>
        <v>0</v>
      </c>
      <c r="BG34" s="275" t="str">
        <f t="shared" si="3"/>
        <v/>
      </c>
      <c r="BH34" s="276" t="str">
        <f t="shared" si="4"/>
        <v/>
      </c>
      <c r="BI34" s="276" t="str">
        <f t="shared" si="5"/>
        <v/>
      </c>
      <c r="BJ34" s="276" t="str">
        <f t="shared" si="6"/>
        <v/>
      </c>
      <c r="BK34" s="276" t="str">
        <f t="shared" si="7"/>
        <v/>
      </c>
      <c r="BL34" s="276" t="str">
        <f t="shared" si="8"/>
        <v/>
      </c>
      <c r="BM34" s="276" t="str">
        <f t="shared" si="9"/>
        <v/>
      </c>
      <c r="BN34" s="276" t="str">
        <f t="shared" si="10"/>
        <v/>
      </c>
      <c r="BO34" s="276" t="str">
        <f t="shared" si="11"/>
        <v/>
      </c>
      <c r="BP34" s="277" t="str">
        <f t="shared" si="12"/>
        <v/>
      </c>
      <c r="BQ34" s="278"/>
      <c r="BR34" s="279"/>
      <c r="BS34" s="280"/>
      <c r="BT34" s="274">
        <f t="shared" si="13"/>
        <v>0</v>
      </c>
      <c r="BU34" s="275" t="str">
        <f t="shared" si="14"/>
        <v/>
      </c>
      <c r="BV34" s="276" t="str">
        <f t="shared" si="15"/>
        <v/>
      </c>
      <c r="BW34" s="276" t="str">
        <f t="shared" si="16"/>
        <v/>
      </c>
      <c r="BX34" s="276" t="str">
        <f t="shared" si="17"/>
        <v/>
      </c>
      <c r="BY34" s="276" t="str">
        <f t="shared" si="18"/>
        <v/>
      </c>
      <c r="BZ34" s="276" t="str">
        <f t="shared" si="19"/>
        <v/>
      </c>
      <c r="CA34" s="276" t="str">
        <f t="shared" si="20"/>
        <v/>
      </c>
      <c r="CB34" s="276" t="str">
        <f t="shared" si="21"/>
        <v/>
      </c>
      <c r="CC34" s="276" t="str">
        <f t="shared" si="22"/>
        <v/>
      </c>
      <c r="CD34" s="276" t="str">
        <f t="shared" si="23"/>
        <v/>
      </c>
      <c r="CE34" s="277" t="str">
        <f t="shared" si="24"/>
        <v/>
      </c>
      <c r="CF34" s="278"/>
      <c r="CG34" s="281"/>
      <c r="CH34" s="281"/>
      <c r="CI34" s="281"/>
      <c r="CJ34" s="280"/>
      <c r="CK34" s="282">
        <f t="shared" si="25"/>
        <v>0</v>
      </c>
      <c r="CL34" s="283">
        <f t="shared" si="26"/>
        <v>7000000</v>
      </c>
      <c r="CM34" s="284">
        <f t="shared" si="27"/>
        <v>0</v>
      </c>
      <c r="CN34" s="284">
        <f t="shared" si="28"/>
        <v>6999999</v>
      </c>
      <c r="CO34" s="284">
        <f t="shared" si="29"/>
        <v>1</v>
      </c>
      <c r="CP34" s="280">
        <f t="shared" si="30"/>
        <v>1</v>
      </c>
      <c r="CQ34" s="285"/>
      <c r="CR34" s="291"/>
      <c r="CS34" s="293"/>
      <c r="CV34" s="291"/>
      <c r="CW34" s="292"/>
      <c r="CX34" s="292"/>
      <c r="CY34" s="292"/>
      <c r="CZ34" s="292"/>
      <c r="DA34" s="292"/>
      <c r="DB34" s="292"/>
      <c r="DC34" s="292"/>
      <c r="DD34" s="292"/>
      <c r="DE34" s="293"/>
      <c r="DF34" s="291"/>
      <c r="DG34" s="292"/>
      <c r="DH34" s="292"/>
      <c r="DI34" s="292"/>
      <c r="DJ34" s="292"/>
      <c r="DK34" s="292"/>
      <c r="DL34" s="292"/>
      <c r="DM34" s="292"/>
      <c r="DN34" s="292"/>
      <c r="DO34" s="292"/>
      <c r="DP34" s="293"/>
      <c r="DQ34" s="141"/>
      <c r="DR34" s="291"/>
      <c r="DS34" s="292"/>
      <c r="DT34" s="292"/>
      <c r="DU34" s="292"/>
      <c r="DV34" s="292"/>
      <c r="DW34" s="292"/>
      <c r="DX34" s="292"/>
      <c r="DY34" s="292"/>
      <c r="DZ34" s="292"/>
      <c r="EA34" s="292"/>
      <c r="EB34" s="292"/>
      <c r="EC34" s="292"/>
      <c r="ED34" s="292"/>
      <c r="EE34" s="292"/>
      <c r="EF34" s="301"/>
      <c r="EG34" s="301"/>
      <c r="EH34" s="301"/>
      <c r="EI34" s="301"/>
      <c r="EJ34" s="301"/>
      <c r="EK34" s="301"/>
      <c r="EL34" s="301"/>
      <c r="EM34" s="301"/>
      <c r="EN34" s="301"/>
      <c r="EO34" s="317">
        <f t="shared" si="31"/>
        <v>0</v>
      </c>
      <c r="EP34" s="301"/>
      <c r="EQ34" s="293"/>
      <c r="ES34" s="288">
        <f t="shared" si="32"/>
        <v>2014</v>
      </c>
      <c r="ET34" s="289">
        <f t="shared" si="33"/>
        <v>0</v>
      </c>
      <c r="EU34" s="290">
        <f t="shared" si="34"/>
        <v>0</v>
      </c>
      <c r="EV34" s="290">
        <f t="shared" si="35"/>
        <v>0</v>
      </c>
      <c r="EW34" s="290">
        <f t="shared" si="36"/>
        <v>0</v>
      </c>
      <c r="EX34" s="291"/>
      <c r="EY34" s="292"/>
      <c r="EZ34" s="292"/>
      <c r="FA34" s="293"/>
      <c r="FB34" s="294">
        <f t="shared" si="37"/>
        <v>0</v>
      </c>
    </row>
    <row r="35" spans="1:158" s="287" customFormat="1" x14ac:dyDescent="0.15">
      <c r="A35" s="296">
        <v>21</v>
      </c>
      <c r="B35" s="297"/>
      <c r="C35" s="298" t="s">
        <v>161</v>
      </c>
      <c r="D35" s="248">
        <f>IF(C35="","",(VLOOKUP(C35,PD!A:B,2,FALSE)))</f>
        <v>12</v>
      </c>
      <c r="E35" s="299" t="s">
        <v>412</v>
      </c>
      <c r="F35" s="299" t="s">
        <v>453</v>
      </c>
      <c r="G35" s="292" t="s">
        <v>454</v>
      </c>
      <c r="H35" s="300">
        <v>12</v>
      </c>
      <c r="I35" s="292" t="s">
        <v>455</v>
      </c>
      <c r="J35" s="300">
        <v>8</v>
      </c>
      <c r="K35" s="293"/>
      <c r="L35" s="291"/>
      <c r="M35" s="292" t="s">
        <v>310</v>
      </c>
      <c r="N35" s="301"/>
      <c r="O35" s="302">
        <v>1</v>
      </c>
      <c r="P35" s="300">
        <v>15</v>
      </c>
      <c r="Q35" s="303">
        <v>46</v>
      </c>
      <c r="R35" s="302">
        <v>1</v>
      </c>
      <c r="S35" s="292"/>
      <c r="T35" s="300"/>
      <c r="U35" s="293"/>
      <c r="V35" s="296" t="s">
        <v>430</v>
      </c>
      <c r="W35" s="292" t="s">
        <v>456</v>
      </c>
      <c r="X35" s="292"/>
      <c r="Y35" s="292"/>
      <c r="Z35" s="303"/>
      <c r="AA35" s="291"/>
      <c r="AB35" s="300"/>
      <c r="AC35" s="293"/>
      <c r="AD35" s="304"/>
      <c r="AE35" s="301"/>
      <c r="AF35" s="296">
        <v>1</v>
      </c>
      <c r="AG35" s="297">
        <v>5</v>
      </c>
      <c r="AH35" s="305">
        <v>46.37</v>
      </c>
      <c r="AI35" s="306" t="s">
        <v>407</v>
      </c>
      <c r="AJ35" s="302">
        <v>22</v>
      </c>
      <c r="AK35" s="260">
        <f>IF(AJ35="","",(VLOOKUP(AJ35,償却率表!A:B,2,FALSE)))</f>
        <v>4.5999999999999999E-2</v>
      </c>
      <c r="AL35" s="307" t="s">
        <v>153</v>
      </c>
      <c r="AM35" s="262">
        <f>IF(AL35="","",(VLOOKUP(AL35,PD!G:H,2,FALSE)))</f>
        <v>1</v>
      </c>
      <c r="AN35" s="318" t="s">
        <v>457</v>
      </c>
      <c r="AO35" s="309">
        <v>1991</v>
      </c>
      <c r="AP35" s="319" t="s">
        <v>457</v>
      </c>
      <c r="AQ35" s="266">
        <v>1991</v>
      </c>
      <c r="AR35" s="267">
        <f t="shared" si="0"/>
        <v>23</v>
      </c>
      <c r="AS35" s="293">
        <v>2013</v>
      </c>
      <c r="AT35" s="311"/>
      <c r="AU35" s="312"/>
      <c r="AV35" s="313">
        <v>7000000</v>
      </c>
      <c r="AW35" s="314"/>
      <c r="AX35" s="296">
        <v>1</v>
      </c>
      <c r="AY35" s="315" t="s">
        <v>438</v>
      </c>
      <c r="AZ35" s="248">
        <f>IF(AY35="","",(VLOOKUP(AY35,PD!J:K,2,FALSE)))</f>
        <v>3</v>
      </c>
      <c r="BA35" s="300">
        <v>2014</v>
      </c>
      <c r="BB35" s="316">
        <f t="shared" si="38"/>
        <v>0</v>
      </c>
      <c r="BC35" s="291"/>
      <c r="BD35" s="292"/>
      <c r="BE35" s="301"/>
      <c r="BF35" s="274">
        <f t="shared" si="2"/>
        <v>0</v>
      </c>
      <c r="BG35" s="275" t="str">
        <f t="shared" si="3"/>
        <v/>
      </c>
      <c r="BH35" s="276" t="str">
        <f t="shared" si="4"/>
        <v/>
      </c>
      <c r="BI35" s="276" t="str">
        <f t="shared" si="5"/>
        <v/>
      </c>
      <c r="BJ35" s="276" t="str">
        <f t="shared" si="6"/>
        <v/>
      </c>
      <c r="BK35" s="276" t="str">
        <f t="shared" si="7"/>
        <v/>
      </c>
      <c r="BL35" s="276" t="str">
        <f t="shared" si="8"/>
        <v/>
      </c>
      <c r="BM35" s="276" t="str">
        <f t="shared" si="9"/>
        <v/>
      </c>
      <c r="BN35" s="276" t="str">
        <f t="shared" si="10"/>
        <v/>
      </c>
      <c r="BO35" s="276" t="str">
        <f t="shared" si="11"/>
        <v/>
      </c>
      <c r="BP35" s="277" t="str">
        <f t="shared" si="12"/>
        <v/>
      </c>
      <c r="BQ35" s="278"/>
      <c r="BR35" s="279"/>
      <c r="BS35" s="280"/>
      <c r="BT35" s="274">
        <f t="shared" si="13"/>
        <v>0</v>
      </c>
      <c r="BU35" s="275" t="str">
        <f t="shared" si="14"/>
        <v/>
      </c>
      <c r="BV35" s="276" t="str">
        <f t="shared" si="15"/>
        <v/>
      </c>
      <c r="BW35" s="276" t="str">
        <f t="shared" si="16"/>
        <v/>
      </c>
      <c r="BX35" s="276" t="str">
        <f t="shared" si="17"/>
        <v/>
      </c>
      <c r="BY35" s="276" t="str">
        <f t="shared" si="18"/>
        <v/>
      </c>
      <c r="BZ35" s="276" t="str">
        <f t="shared" si="19"/>
        <v/>
      </c>
      <c r="CA35" s="276" t="str">
        <f t="shared" si="20"/>
        <v/>
      </c>
      <c r="CB35" s="276" t="str">
        <f t="shared" si="21"/>
        <v/>
      </c>
      <c r="CC35" s="276" t="str">
        <f t="shared" si="22"/>
        <v/>
      </c>
      <c r="CD35" s="276" t="str">
        <f t="shared" si="23"/>
        <v/>
      </c>
      <c r="CE35" s="277" t="str">
        <f t="shared" si="24"/>
        <v/>
      </c>
      <c r="CF35" s="278"/>
      <c r="CG35" s="281"/>
      <c r="CH35" s="281"/>
      <c r="CI35" s="281"/>
      <c r="CJ35" s="280"/>
      <c r="CK35" s="282">
        <f t="shared" si="25"/>
        <v>0</v>
      </c>
      <c r="CL35" s="283">
        <f t="shared" si="26"/>
        <v>7000000</v>
      </c>
      <c r="CM35" s="284">
        <f t="shared" si="27"/>
        <v>0</v>
      </c>
      <c r="CN35" s="284">
        <f t="shared" si="28"/>
        <v>6999999</v>
      </c>
      <c r="CO35" s="284">
        <f t="shared" si="29"/>
        <v>1</v>
      </c>
      <c r="CP35" s="280">
        <f t="shared" si="30"/>
        <v>1</v>
      </c>
      <c r="CQ35" s="285"/>
      <c r="CR35" s="291"/>
      <c r="CS35" s="293"/>
      <c r="CV35" s="291"/>
      <c r="CW35" s="292"/>
      <c r="CX35" s="292"/>
      <c r="CY35" s="292"/>
      <c r="CZ35" s="292"/>
      <c r="DA35" s="292"/>
      <c r="DB35" s="292"/>
      <c r="DC35" s="292"/>
      <c r="DD35" s="292"/>
      <c r="DE35" s="293"/>
      <c r="DF35" s="291"/>
      <c r="DG35" s="292"/>
      <c r="DH35" s="292"/>
      <c r="DI35" s="292"/>
      <c r="DJ35" s="292"/>
      <c r="DK35" s="292"/>
      <c r="DL35" s="292"/>
      <c r="DM35" s="292"/>
      <c r="DN35" s="292"/>
      <c r="DO35" s="292"/>
      <c r="DP35" s="293"/>
      <c r="DQ35" s="141"/>
      <c r="DR35" s="291"/>
      <c r="DS35" s="292"/>
      <c r="DT35" s="292"/>
      <c r="DU35" s="292"/>
      <c r="DV35" s="292"/>
      <c r="DW35" s="292"/>
      <c r="DX35" s="292"/>
      <c r="DY35" s="292"/>
      <c r="DZ35" s="292"/>
      <c r="EA35" s="292"/>
      <c r="EB35" s="292"/>
      <c r="EC35" s="292"/>
      <c r="ED35" s="292"/>
      <c r="EE35" s="292"/>
      <c r="EF35" s="301"/>
      <c r="EG35" s="301"/>
      <c r="EH35" s="301"/>
      <c r="EI35" s="301"/>
      <c r="EJ35" s="301"/>
      <c r="EK35" s="301"/>
      <c r="EL35" s="301"/>
      <c r="EM35" s="301"/>
      <c r="EN35" s="301"/>
      <c r="EO35" s="317">
        <f t="shared" si="31"/>
        <v>0</v>
      </c>
      <c r="EP35" s="301"/>
      <c r="EQ35" s="293"/>
      <c r="ES35" s="288">
        <f t="shared" si="32"/>
        <v>2014</v>
      </c>
      <c r="ET35" s="289">
        <f t="shared" si="33"/>
        <v>0</v>
      </c>
      <c r="EU35" s="290">
        <f t="shared" si="34"/>
        <v>0</v>
      </c>
      <c r="EV35" s="290">
        <f t="shared" si="35"/>
        <v>0</v>
      </c>
      <c r="EW35" s="290">
        <f t="shared" si="36"/>
        <v>0</v>
      </c>
      <c r="EX35" s="291"/>
      <c r="EY35" s="292"/>
      <c r="EZ35" s="292"/>
      <c r="FA35" s="293"/>
      <c r="FB35" s="294">
        <f t="shared" si="37"/>
        <v>0</v>
      </c>
    </row>
    <row r="36" spans="1:158" s="287" customFormat="1" x14ac:dyDescent="0.15">
      <c r="A36" s="296">
        <v>22</v>
      </c>
      <c r="B36" s="297"/>
      <c r="C36" s="298" t="s">
        <v>161</v>
      </c>
      <c r="D36" s="248">
        <f>IF(C36="","",(VLOOKUP(C36,PD!A:B,2,FALSE)))</f>
        <v>12</v>
      </c>
      <c r="E36" s="299" t="s">
        <v>412</v>
      </c>
      <c r="F36" s="299" t="s">
        <v>453</v>
      </c>
      <c r="G36" s="292" t="s">
        <v>454</v>
      </c>
      <c r="H36" s="300">
        <v>12</v>
      </c>
      <c r="I36" s="292" t="s">
        <v>455</v>
      </c>
      <c r="J36" s="300">
        <v>8</v>
      </c>
      <c r="K36" s="293"/>
      <c r="L36" s="291"/>
      <c r="M36" s="292" t="s">
        <v>310</v>
      </c>
      <c r="N36" s="301"/>
      <c r="O36" s="302">
        <v>1</v>
      </c>
      <c r="P36" s="300">
        <v>15</v>
      </c>
      <c r="Q36" s="303">
        <v>46</v>
      </c>
      <c r="R36" s="302">
        <v>1</v>
      </c>
      <c r="S36" s="292"/>
      <c r="T36" s="300"/>
      <c r="U36" s="293"/>
      <c r="V36" s="296" t="s">
        <v>430</v>
      </c>
      <c r="W36" s="292" t="s">
        <v>456</v>
      </c>
      <c r="X36" s="292"/>
      <c r="Y36" s="292"/>
      <c r="Z36" s="303"/>
      <c r="AA36" s="291"/>
      <c r="AB36" s="300"/>
      <c r="AC36" s="293"/>
      <c r="AD36" s="304"/>
      <c r="AE36" s="301"/>
      <c r="AF36" s="296">
        <v>1</v>
      </c>
      <c r="AG36" s="297">
        <v>5</v>
      </c>
      <c r="AH36" s="311">
        <v>46.37</v>
      </c>
      <c r="AI36" s="306" t="s">
        <v>407</v>
      </c>
      <c r="AJ36" s="302">
        <v>22</v>
      </c>
      <c r="AK36" s="260">
        <f>IF(AJ36="","",(VLOOKUP(AJ36,償却率表!A:B,2,FALSE)))</f>
        <v>4.5999999999999999E-2</v>
      </c>
      <c r="AL36" s="307" t="s">
        <v>153</v>
      </c>
      <c r="AM36" s="262">
        <f>IF(AL36="","",(VLOOKUP(AL36,PD!G:H,2,FALSE)))</f>
        <v>1</v>
      </c>
      <c r="AN36" s="318" t="s">
        <v>457</v>
      </c>
      <c r="AO36" s="309">
        <v>1991</v>
      </c>
      <c r="AP36" s="319" t="s">
        <v>457</v>
      </c>
      <c r="AQ36" s="266">
        <v>1991</v>
      </c>
      <c r="AR36" s="267">
        <f t="shared" si="0"/>
        <v>23</v>
      </c>
      <c r="AS36" s="293">
        <v>2013</v>
      </c>
      <c r="AT36" s="311"/>
      <c r="AU36" s="312"/>
      <c r="AV36" s="313">
        <v>7000000</v>
      </c>
      <c r="AW36" s="314"/>
      <c r="AX36" s="296">
        <v>1</v>
      </c>
      <c r="AY36" s="315" t="s">
        <v>438</v>
      </c>
      <c r="AZ36" s="248">
        <f>IF(AY36="","",(VLOOKUP(AY36,PD!J:K,2,FALSE)))</f>
        <v>3</v>
      </c>
      <c r="BA36" s="300">
        <v>2014</v>
      </c>
      <c r="BB36" s="316">
        <f t="shared" si="38"/>
        <v>0</v>
      </c>
      <c r="BC36" s="291"/>
      <c r="BD36" s="292"/>
      <c r="BE36" s="301"/>
      <c r="BF36" s="274">
        <f t="shared" si="2"/>
        <v>0</v>
      </c>
      <c r="BG36" s="275" t="str">
        <f t="shared" si="3"/>
        <v/>
      </c>
      <c r="BH36" s="276" t="str">
        <f t="shared" si="4"/>
        <v/>
      </c>
      <c r="BI36" s="276" t="str">
        <f t="shared" si="5"/>
        <v/>
      </c>
      <c r="BJ36" s="276" t="str">
        <f t="shared" si="6"/>
        <v/>
      </c>
      <c r="BK36" s="276" t="str">
        <f t="shared" si="7"/>
        <v/>
      </c>
      <c r="BL36" s="276" t="str">
        <f t="shared" si="8"/>
        <v/>
      </c>
      <c r="BM36" s="276" t="str">
        <f t="shared" si="9"/>
        <v/>
      </c>
      <c r="BN36" s="276" t="str">
        <f t="shared" si="10"/>
        <v/>
      </c>
      <c r="BO36" s="276" t="str">
        <f t="shared" si="11"/>
        <v/>
      </c>
      <c r="BP36" s="277" t="str">
        <f t="shared" si="12"/>
        <v/>
      </c>
      <c r="BQ36" s="278"/>
      <c r="BR36" s="279"/>
      <c r="BS36" s="280"/>
      <c r="BT36" s="274">
        <f t="shared" si="13"/>
        <v>0</v>
      </c>
      <c r="BU36" s="275" t="str">
        <f t="shared" si="14"/>
        <v/>
      </c>
      <c r="BV36" s="276" t="str">
        <f t="shared" si="15"/>
        <v/>
      </c>
      <c r="BW36" s="276" t="str">
        <f t="shared" si="16"/>
        <v/>
      </c>
      <c r="BX36" s="276" t="str">
        <f t="shared" si="17"/>
        <v/>
      </c>
      <c r="BY36" s="276" t="str">
        <f t="shared" si="18"/>
        <v/>
      </c>
      <c r="BZ36" s="276" t="str">
        <f t="shared" si="19"/>
        <v/>
      </c>
      <c r="CA36" s="276" t="str">
        <f t="shared" si="20"/>
        <v/>
      </c>
      <c r="CB36" s="276" t="str">
        <f t="shared" si="21"/>
        <v/>
      </c>
      <c r="CC36" s="276" t="str">
        <f t="shared" si="22"/>
        <v/>
      </c>
      <c r="CD36" s="276" t="str">
        <f t="shared" si="23"/>
        <v/>
      </c>
      <c r="CE36" s="277" t="str">
        <f t="shared" si="24"/>
        <v/>
      </c>
      <c r="CF36" s="278"/>
      <c r="CG36" s="281"/>
      <c r="CH36" s="281"/>
      <c r="CI36" s="281"/>
      <c r="CJ36" s="280"/>
      <c r="CK36" s="282">
        <f t="shared" si="25"/>
        <v>0</v>
      </c>
      <c r="CL36" s="283">
        <f t="shared" si="26"/>
        <v>7000000</v>
      </c>
      <c r="CM36" s="284">
        <f t="shared" si="27"/>
        <v>0</v>
      </c>
      <c r="CN36" s="284">
        <f t="shared" si="28"/>
        <v>6999999</v>
      </c>
      <c r="CO36" s="284">
        <f t="shared" si="29"/>
        <v>1</v>
      </c>
      <c r="CP36" s="280">
        <f t="shared" si="30"/>
        <v>1</v>
      </c>
      <c r="CQ36" s="285"/>
      <c r="CR36" s="291"/>
      <c r="CS36" s="293"/>
      <c r="CV36" s="291"/>
      <c r="CW36" s="292"/>
      <c r="CX36" s="292"/>
      <c r="CY36" s="292"/>
      <c r="CZ36" s="292"/>
      <c r="DA36" s="292"/>
      <c r="DB36" s="292"/>
      <c r="DC36" s="292"/>
      <c r="DD36" s="292"/>
      <c r="DE36" s="293"/>
      <c r="DF36" s="291"/>
      <c r="DG36" s="292"/>
      <c r="DH36" s="292"/>
      <c r="DI36" s="292"/>
      <c r="DJ36" s="292"/>
      <c r="DK36" s="292"/>
      <c r="DL36" s="292"/>
      <c r="DM36" s="292"/>
      <c r="DN36" s="292"/>
      <c r="DO36" s="292"/>
      <c r="DP36" s="293"/>
      <c r="DQ36" s="141"/>
      <c r="DR36" s="291"/>
      <c r="DS36" s="292"/>
      <c r="DT36" s="292"/>
      <c r="DU36" s="292"/>
      <c r="DV36" s="292"/>
      <c r="DW36" s="292"/>
      <c r="DX36" s="292"/>
      <c r="DY36" s="292"/>
      <c r="DZ36" s="292"/>
      <c r="EA36" s="292"/>
      <c r="EB36" s="292"/>
      <c r="EC36" s="292"/>
      <c r="ED36" s="292"/>
      <c r="EE36" s="292"/>
      <c r="EF36" s="301"/>
      <c r="EG36" s="301"/>
      <c r="EH36" s="301"/>
      <c r="EI36" s="301"/>
      <c r="EJ36" s="301"/>
      <c r="EK36" s="301"/>
      <c r="EL36" s="301"/>
      <c r="EM36" s="301"/>
      <c r="EN36" s="301"/>
      <c r="EO36" s="317">
        <f t="shared" si="31"/>
        <v>0</v>
      </c>
      <c r="EP36" s="301"/>
      <c r="EQ36" s="293"/>
      <c r="ES36" s="288">
        <f t="shared" si="32"/>
        <v>2014</v>
      </c>
      <c r="ET36" s="289">
        <f t="shared" si="33"/>
        <v>0</v>
      </c>
      <c r="EU36" s="290">
        <f t="shared" si="34"/>
        <v>0</v>
      </c>
      <c r="EV36" s="290">
        <f t="shared" si="35"/>
        <v>0</v>
      </c>
      <c r="EW36" s="290">
        <f t="shared" si="36"/>
        <v>0</v>
      </c>
      <c r="EX36" s="291"/>
      <c r="EY36" s="292"/>
      <c r="EZ36" s="292"/>
      <c r="FA36" s="293"/>
      <c r="FB36" s="294">
        <f t="shared" si="37"/>
        <v>0</v>
      </c>
    </row>
    <row r="37" spans="1:158" s="287" customFormat="1" x14ac:dyDescent="0.15">
      <c r="A37" s="296">
        <v>23</v>
      </c>
      <c r="B37" s="297"/>
      <c r="C37" s="298" t="s">
        <v>161</v>
      </c>
      <c r="D37" s="248">
        <f>IF(C37="","",(VLOOKUP(C37,PD!A:B,2,FALSE)))</f>
        <v>12</v>
      </c>
      <c r="E37" s="299" t="s">
        <v>412</v>
      </c>
      <c r="F37" s="299" t="s">
        <v>453</v>
      </c>
      <c r="G37" s="292" t="s">
        <v>454</v>
      </c>
      <c r="H37" s="300">
        <v>12</v>
      </c>
      <c r="I37" s="292" t="s">
        <v>455</v>
      </c>
      <c r="J37" s="300">
        <v>8</v>
      </c>
      <c r="K37" s="293"/>
      <c r="L37" s="291"/>
      <c r="M37" s="292" t="s">
        <v>310</v>
      </c>
      <c r="N37" s="301"/>
      <c r="O37" s="302">
        <v>1</v>
      </c>
      <c r="P37" s="300">
        <v>15</v>
      </c>
      <c r="Q37" s="303">
        <v>46</v>
      </c>
      <c r="R37" s="302">
        <v>1</v>
      </c>
      <c r="S37" s="292"/>
      <c r="T37" s="300"/>
      <c r="U37" s="293"/>
      <c r="V37" s="296" t="s">
        <v>430</v>
      </c>
      <c r="W37" s="292" t="s">
        <v>456</v>
      </c>
      <c r="X37" s="292"/>
      <c r="Y37" s="292"/>
      <c r="Z37" s="303"/>
      <c r="AA37" s="291"/>
      <c r="AB37" s="300"/>
      <c r="AC37" s="293"/>
      <c r="AD37" s="304"/>
      <c r="AE37" s="301"/>
      <c r="AF37" s="296">
        <v>1</v>
      </c>
      <c r="AG37" s="297">
        <v>5</v>
      </c>
      <c r="AH37" s="305">
        <v>46.37</v>
      </c>
      <c r="AI37" s="306" t="s">
        <v>407</v>
      </c>
      <c r="AJ37" s="302">
        <v>22</v>
      </c>
      <c r="AK37" s="260">
        <f>IF(AJ37="","",(VLOOKUP(AJ37,償却率表!A:B,2,FALSE)))</f>
        <v>4.5999999999999999E-2</v>
      </c>
      <c r="AL37" s="307" t="s">
        <v>153</v>
      </c>
      <c r="AM37" s="262">
        <f>IF(AL37="","",(VLOOKUP(AL37,PD!G:H,2,FALSE)))</f>
        <v>1</v>
      </c>
      <c r="AN37" s="318" t="s">
        <v>457</v>
      </c>
      <c r="AO37" s="309">
        <v>1991</v>
      </c>
      <c r="AP37" s="319" t="s">
        <v>457</v>
      </c>
      <c r="AQ37" s="266">
        <v>1991</v>
      </c>
      <c r="AR37" s="267">
        <f t="shared" si="0"/>
        <v>23</v>
      </c>
      <c r="AS37" s="293">
        <v>2013</v>
      </c>
      <c r="AT37" s="311"/>
      <c r="AU37" s="312"/>
      <c r="AV37" s="313">
        <v>7000000</v>
      </c>
      <c r="AW37" s="314"/>
      <c r="AX37" s="296">
        <v>1</v>
      </c>
      <c r="AY37" s="315" t="s">
        <v>438</v>
      </c>
      <c r="AZ37" s="248">
        <f>IF(AY37="","",(VLOOKUP(AY37,PD!J:K,2,FALSE)))</f>
        <v>3</v>
      </c>
      <c r="BA37" s="300">
        <v>2014</v>
      </c>
      <c r="BB37" s="316">
        <f t="shared" si="38"/>
        <v>0</v>
      </c>
      <c r="BC37" s="291"/>
      <c r="BD37" s="292"/>
      <c r="BE37" s="301"/>
      <c r="BF37" s="274">
        <f t="shared" si="2"/>
        <v>0</v>
      </c>
      <c r="BG37" s="275" t="str">
        <f t="shared" si="3"/>
        <v/>
      </c>
      <c r="BH37" s="276" t="str">
        <f t="shared" si="4"/>
        <v/>
      </c>
      <c r="BI37" s="276" t="str">
        <f t="shared" si="5"/>
        <v/>
      </c>
      <c r="BJ37" s="276" t="str">
        <f t="shared" si="6"/>
        <v/>
      </c>
      <c r="BK37" s="276" t="str">
        <f t="shared" si="7"/>
        <v/>
      </c>
      <c r="BL37" s="276" t="str">
        <f t="shared" si="8"/>
        <v/>
      </c>
      <c r="BM37" s="276" t="str">
        <f t="shared" si="9"/>
        <v/>
      </c>
      <c r="BN37" s="276" t="str">
        <f t="shared" si="10"/>
        <v/>
      </c>
      <c r="BO37" s="276" t="str">
        <f t="shared" si="11"/>
        <v/>
      </c>
      <c r="BP37" s="277" t="str">
        <f t="shared" si="12"/>
        <v/>
      </c>
      <c r="BQ37" s="278"/>
      <c r="BR37" s="279"/>
      <c r="BS37" s="280"/>
      <c r="BT37" s="274">
        <f t="shared" si="13"/>
        <v>0</v>
      </c>
      <c r="BU37" s="275" t="str">
        <f t="shared" si="14"/>
        <v/>
      </c>
      <c r="BV37" s="276" t="str">
        <f t="shared" si="15"/>
        <v/>
      </c>
      <c r="BW37" s="276" t="str">
        <f t="shared" si="16"/>
        <v/>
      </c>
      <c r="BX37" s="276" t="str">
        <f t="shared" si="17"/>
        <v/>
      </c>
      <c r="BY37" s="276" t="str">
        <f t="shared" si="18"/>
        <v/>
      </c>
      <c r="BZ37" s="276" t="str">
        <f t="shared" si="19"/>
        <v/>
      </c>
      <c r="CA37" s="276" t="str">
        <f t="shared" si="20"/>
        <v/>
      </c>
      <c r="CB37" s="276" t="str">
        <f t="shared" si="21"/>
        <v/>
      </c>
      <c r="CC37" s="276" t="str">
        <f t="shared" si="22"/>
        <v/>
      </c>
      <c r="CD37" s="276" t="str">
        <f t="shared" si="23"/>
        <v/>
      </c>
      <c r="CE37" s="277" t="str">
        <f t="shared" si="24"/>
        <v/>
      </c>
      <c r="CF37" s="278"/>
      <c r="CG37" s="281"/>
      <c r="CH37" s="281"/>
      <c r="CI37" s="281"/>
      <c r="CJ37" s="280"/>
      <c r="CK37" s="282">
        <f t="shared" si="25"/>
        <v>0</v>
      </c>
      <c r="CL37" s="283">
        <f t="shared" si="26"/>
        <v>7000000</v>
      </c>
      <c r="CM37" s="284">
        <f t="shared" si="27"/>
        <v>0</v>
      </c>
      <c r="CN37" s="284">
        <f t="shared" si="28"/>
        <v>6999999</v>
      </c>
      <c r="CO37" s="284">
        <f t="shared" si="29"/>
        <v>1</v>
      </c>
      <c r="CP37" s="280">
        <f t="shared" si="30"/>
        <v>1</v>
      </c>
      <c r="CQ37" s="285"/>
      <c r="CR37" s="291"/>
      <c r="CS37" s="293"/>
      <c r="CV37" s="291"/>
      <c r="CW37" s="292"/>
      <c r="CX37" s="292"/>
      <c r="CY37" s="292"/>
      <c r="CZ37" s="292"/>
      <c r="DA37" s="292"/>
      <c r="DB37" s="292"/>
      <c r="DC37" s="292"/>
      <c r="DD37" s="292"/>
      <c r="DE37" s="293"/>
      <c r="DF37" s="291"/>
      <c r="DG37" s="292"/>
      <c r="DH37" s="292"/>
      <c r="DI37" s="292"/>
      <c r="DJ37" s="292"/>
      <c r="DK37" s="292"/>
      <c r="DL37" s="292"/>
      <c r="DM37" s="292"/>
      <c r="DN37" s="292"/>
      <c r="DO37" s="292"/>
      <c r="DP37" s="293"/>
      <c r="DQ37" s="141"/>
      <c r="DR37" s="291"/>
      <c r="DS37" s="292"/>
      <c r="DT37" s="292"/>
      <c r="DU37" s="292"/>
      <c r="DV37" s="292"/>
      <c r="DW37" s="292"/>
      <c r="DX37" s="292"/>
      <c r="DY37" s="292"/>
      <c r="DZ37" s="292"/>
      <c r="EA37" s="292"/>
      <c r="EB37" s="292"/>
      <c r="EC37" s="292"/>
      <c r="ED37" s="292"/>
      <c r="EE37" s="292"/>
      <c r="EF37" s="301"/>
      <c r="EG37" s="301"/>
      <c r="EH37" s="301"/>
      <c r="EI37" s="301"/>
      <c r="EJ37" s="301"/>
      <c r="EK37" s="301"/>
      <c r="EL37" s="301"/>
      <c r="EM37" s="301"/>
      <c r="EN37" s="301"/>
      <c r="EO37" s="317">
        <f t="shared" si="31"/>
        <v>0</v>
      </c>
      <c r="EP37" s="301"/>
      <c r="EQ37" s="293"/>
      <c r="ES37" s="288">
        <f t="shared" si="32"/>
        <v>2014</v>
      </c>
      <c r="ET37" s="289">
        <f t="shared" si="33"/>
        <v>0</v>
      </c>
      <c r="EU37" s="290">
        <f t="shared" si="34"/>
        <v>0</v>
      </c>
      <c r="EV37" s="290">
        <f t="shared" si="35"/>
        <v>0</v>
      </c>
      <c r="EW37" s="290">
        <f t="shared" si="36"/>
        <v>0</v>
      </c>
      <c r="EX37" s="291"/>
      <c r="EY37" s="292"/>
      <c r="EZ37" s="292"/>
      <c r="FA37" s="293"/>
      <c r="FB37" s="294">
        <f t="shared" si="37"/>
        <v>0</v>
      </c>
    </row>
    <row r="38" spans="1:158" s="287" customFormat="1" x14ac:dyDescent="0.15">
      <c r="A38" s="296">
        <v>24</v>
      </c>
      <c r="B38" s="297"/>
      <c r="C38" s="298" t="s">
        <v>161</v>
      </c>
      <c r="D38" s="248">
        <f>IF(C38="","",(VLOOKUP(C38,PD!A:B,2,FALSE)))</f>
        <v>12</v>
      </c>
      <c r="E38" s="299" t="s">
        <v>412</v>
      </c>
      <c r="F38" s="299" t="s">
        <v>453</v>
      </c>
      <c r="G38" s="292" t="s">
        <v>454</v>
      </c>
      <c r="H38" s="300">
        <v>12</v>
      </c>
      <c r="I38" s="292" t="s">
        <v>455</v>
      </c>
      <c r="J38" s="300">
        <v>8</v>
      </c>
      <c r="K38" s="293"/>
      <c r="L38" s="291"/>
      <c r="M38" s="292" t="s">
        <v>310</v>
      </c>
      <c r="N38" s="301"/>
      <c r="O38" s="302">
        <v>1</v>
      </c>
      <c r="P38" s="300">
        <v>15</v>
      </c>
      <c r="Q38" s="303">
        <v>46</v>
      </c>
      <c r="R38" s="302">
        <v>1</v>
      </c>
      <c r="S38" s="292"/>
      <c r="T38" s="300"/>
      <c r="U38" s="293"/>
      <c r="V38" s="296" t="s">
        <v>430</v>
      </c>
      <c r="W38" s="292" t="s">
        <v>456</v>
      </c>
      <c r="X38" s="292"/>
      <c r="Y38" s="292"/>
      <c r="Z38" s="303"/>
      <c r="AA38" s="291"/>
      <c r="AB38" s="300"/>
      <c r="AC38" s="293"/>
      <c r="AD38" s="304"/>
      <c r="AE38" s="301"/>
      <c r="AF38" s="296">
        <v>1</v>
      </c>
      <c r="AG38" s="297">
        <v>5</v>
      </c>
      <c r="AH38" s="305">
        <v>46.37</v>
      </c>
      <c r="AI38" s="306" t="s">
        <v>407</v>
      </c>
      <c r="AJ38" s="302">
        <v>22</v>
      </c>
      <c r="AK38" s="260">
        <f>IF(AJ38="","",(VLOOKUP(AJ38,償却率表!A:B,2,FALSE)))</f>
        <v>4.5999999999999999E-2</v>
      </c>
      <c r="AL38" s="307" t="s">
        <v>153</v>
      </c>
      <c r="AM38" s="262">
        <f>IF(AL38="","",(VLOOKUP(AL38,PD!G:H,2,FALSE)))</f>
        <v>1</v>
      </c>
      <c r="AN38" s="318" t="s">
        <v>457</v>
      </c>
      <c r="AO38" s="309">
        <v>1991</v>
      </c>
      <c r="AP38" s="319" t="s">
        <v>457</v>
      </c>
      <c r="AQ38" s="266">
        <v>1991</v>
      </c>
      <c r="AR38" s="267">
        <f t="shared" si="0"/>
        <v>23</v>
      </c>
      <c r="AS38" s="293">
        <v>2013</v>
      </c>
      <c r="AT38" s="311"/>
      <c r="AU38" s="312"/>
      <c r="AV38" s="313">
        <v>7000000</v>
      </c>
      <c r="AW38" s="314"/>
      <c r="AX38" s="296">
        <v>1</v>
      </c>
      <c r="AY38" s="315" t="s">
        <v>438</v>
      </c>
      <c r="AZ38" s="248">
        <f>IF(AY38="","",(VLOOKUP(AY38,PD!J:K,2,FALSE)))</f>
        <v>3</v>
      </c>
      <c r="BA38" s="300">
        <v>2014</v>
      </c>
      <c r="BB38" s="316">
        <f t="shared" si="38"/>
        <v>0</v>
      </c>
      <c r="BC38" s="291"/>
      <c r="BD38" s="292"/>
      <c r="BE38" s="301"/>
      <c r="BF38" s="274">
        <f t="shared" si="2"/>
        <v>0</v>
      </c>
      <c r="BG38" s="275" t="str">
        <f t="shared" si="3"/>
        <v/>
      </c>
      <c r="BH38" s="276" t="str">
        <f t="shared" si="4"/>
        <v/>
      </c>
      <c r="BI38" s="276" t="str">
        <f t="shared" si="5"/>
        <v/>
      </c>
      <c r="BJ38" s="276" t="str">
        <f t="shared" si="6"/>
        <v/>
      </c>
      <c r="BK38" s="276" t="str">
        <f t="shared" si="7"/>
        <v/>
      </c>
      <c r="BL38" s="276" t="str">
        <f t="shared" si="8"/>
        <v/>
      </c>
      <c r="BM38" s="276" t="str">
        <f t="shared" si="9"/>
        <v/>
      </c>
      <c r="BN38" s="276" t="str">
        <f t="shared" si="10"/>
        <v/>
      </c>
      <c r="BO38" s="276" t="str">
        <f t="shared" si="11"/>
        <v/>
      </c>
      <c r="BP38" s="277" t="str">
        <f t="shared" si="12"/>
        <v/>
      </c>
      <c r="BQ38" s="278"/>
      <c r="BR38" s="279"/>
      <c r="BS38" s="280"/>
      <c r="BT38" s="274">
        <f t="shared" si="13"/>
        <v>0</v>
      </c>
      <c r="BU38" s="275" t="str">
        <f t="shared" si="14"/>
        <v/>
      </c>
      <c r="BV38" s="276" t="str">
        <f t="shared" si="15"/>
        <v/>
      </c>
      <c r="BW38" s="276" t="str">
        <f t="shared" si="16"/>
        <v/>
      </c>
      <c r="BX38" s="276" t="str">
        <f t="shared" si="17"/>
        <v/>
      </c>
      <c r="BY38" s="276" t="str">
        <f t="shared" si="18"/>
        <v/>
      </c>
      <c r="BZ38" s="276" t="str">
        <f t="shared" si="19"/>
        <v/>
      </c>
      <c r="CA38" s="276" t="str">
        <f t="shared" si="20"/>
        <v/>
      </c>
      <c r="CB38" s="276" t="str">
        <f t="shared" si="21"/>
        <v/>
      </c>
      <c r="CC38" s="276" t="str">
        <f t="shared" si="22"/>
        <v/>
      </c>
      <c r="CD38" s="276" t="str">
        <f t="shared" si="23"/>
        <v/>
      </c>
      <c r="CE38" s="277" t="str">
        <f t="shared" si="24"/>
        <v/>
      </c>
      <c r="CF38" s="278"/>
      <c r="CG38" s="281"/>
      <c r="CH38" s="281"/>
      <c r="CI38" s="281"/>
      <c r="CJ38" s="280"/>
      <c r="CK38" s="282">
        <f t="shared" si="25"/>
        <v>0</v>
      </c>
      <c r="CL38" s="283">
        <f t="shared" si="26"/>
        <v>7000000</v>
      </c>
      <c r="CM38" s="284">
        <f t="shared" si="27"/>
        <v>0</v>
      </c>
      <c r="CN38" s="284">
        <f t="shared" si="28"/>
        <v>6999999</v>
      </c>
      <c r="CO38" s="284">
        <f t="shared" si="29"/>
        <v>1</v>
      </c>
      <c r="CP38" s="280">
        <f t="shared" si="30"/>
        <v>1</v>
      </c>
      <c r="CQ38" s="285"/>
      <c r="CR38" s="291"/>
      <c r="CS38" s="293"/>
      <c r="CV38" s="291"/>
      <c r="CW38" s="292"/>
      <c r="CX38" s="292"/>
      <c r="CY38" s="292"/>
      <c r="CZ38" s="292"/>
      <c r="DA38" s="292"/>
      <c r="DB38" s="292"/>
      <c r="DC38" s="292"/>
      <c r="DD38" s="292"/>
      <c r="DE38" s="293"/>
      <c r="DF38" s="291"/>
      <c r="DG38" s="292"/>
      <c r="DH38" s="292"/>
      <c r="DI38" s="292"/>
      <c r="DJ38" s="292"/>
      <c r="DK38" s="292"/>
      <c r="DL38" s="292"/>
      <c r="DM38" s="292"/>
      <c r="DN38" s="292"/>
      <c r="DO38" s="292"/>
      <c r="DP38" s="293"/>
      <c r="DQ38" s="141"/>
      <c r="DR38" s="291"/>
      <c r="DS38" s="292"/>
      <c r="DT38" s="292"/>
      <c r="DU38" s="292"/>
      <c r="DV38" s="292"/>
      <c r="DW38" s="292"/>
      <c r="DX38" s="292"/>
      <c r="DY38" s="292"/>
      <c r="DZ38" s="292"/>
      <c r="EA38" s="292"/>
      <c r="EB38" s="292"/>
      <c r="EC38" s="292"/>
      <c r="ED38" s="292"/>
      <c r="EE38" s="292"/>
      <c r="EF38" s="301"/>
      <c r="EG38" s="301"/>
      <c r="EH38" s="301"/>
      <c r="EI38" s="301"/>
      <c r="EJ38" s="301"/>
      <c r="EK38" s="301"/>
      <c r="EL38" s="301"/>
      <c r="EM38" s="301"/>
      <c r="EN38" s="301"/>
      <c r="EO38" s="317">
        <f t="shared" si="31"/>
        <v>0</v>
      </c>
      <c r="EP38" s="301"/>
      <c r="EQ38" s="293"/>
      <c r="ES38" s="288">
        <f t="shared" si="32"/>
        <v>2014</v>
      </c>
      <c r="ET38" s="289">
        <f t="shared" si="33"/>
        <v>0</v>
      </c>
      <c r="EU38" s="290">
        <f t="shared" si="34"/>
        <v>0</v>
      </c>
      <c r="EV38" s="290">
        <f t="shared" si="35"/>
        <v>0</v>
      </c>
      <c r="EW38" s="290">
        <f t="shared" si="36"/>
        <v>0</v>
      </c>
      <c r="EX38" s="291"/>
      <c r="EY38" s="292"/>
      <c r="EZ38" s="292"/>
      <c r="FA38" s="293"/>
      <c r="FB38" s="294">
        <f t="shared" si="37"/>
        <v>0</v>
      </c>
    </row>
    <row r="39" spans="1:158" s="287" customFormat="1" x14ac:dyDescent="0.15">
      <c r="A39" s="296">
        <v>25</v>
      </c>
      <c r="B39" s="297"/>
      <c r="C39" s="298" t="s">
        <v>161</v>
      </c>
      <c r="D39" s="248">
        <f>IF(C39="","",(VLOOKUP(C39,PD!A:B,2,FALSE)))</f>
        <v>12</v>
      </c>
      <c r="E39" s="299" t="s">
        <v>412</v>
      </c>
      <c r="F39" s="299" t="s">
        <v>453</v>
      </c>
      <c r="G39" s="292" t="s">
        <v>454</v>
      </c>
      <c r="H39" s="300">
        <v>12</v>
      </c>
      <c r="I39" s="292" t="s">
        <v>455</v>
      </c>
      <c r="J39" s="300">
        <v>8</v>
      </c>
      <c r="K39" s="293"/>
      <c r="L39" s="291"/>
      <c r="M39" s="292" t="s">
        <v>310</v>
      </c>
      <c r="N39" s="301"/>
      <c r="O39" s="302">
        <v>1</v>
      </c>
      <c r="P39" s="300">
        <v>15</v>
      </c>
      <c r="Q39" s="303">
        <v>46</v>
      </c>
      <c r="R39" s="302">
        <v>1</v>
      </c>
      <c r="S39" s="292"/>
      <c r="T39" s="300"/>
      <c r="U39" s="293"/>
      <c r="V39" s="296" t="s">
        <v>430</v>
      </c>
      <c r="W39" s="292" t="s">
        <v>456</v>
      </c>
      <c r="X39" s="292"/>
      <c r="Y39" s="292"/>
      <c r="Z39" s="303"/>
      <c r="AA39" s="291"/>
      <c r="AB39" s="300"/>
      <c r="AC39" s="293"/>
      <c r="AD39" s="304"/>
      <c r="AE39" s="301"/>
      <c r="AF39" s="296">
        <v>1</v>
      </c>
      <c r="AG39" s="297">
        <v>5</v>
      </c>
      <c r="AH39" s="305">
        <v>46.37</v>
      </c>
      <c r="AI39" s="306" t="s">
        <v>407</v>
      </c>
      <c r="AJ39" s="302">
        <v>22</v>
      </c>
      <c r="AK39" s="260">
        <f>IF(AJ39="","",(VLOOKUP(AJ39,償却率表!A:B,2,FALSE)))</f>
        <v>4.5999999999999999E-2</v>
      </c>
      <c r="AL39" s="307" t="s">
        <v>153</v>
      </c>
      <c r="AM39" s="262">
        <f>IF(AL39="","",(VLOOKUP(AL39,PD!G:H,2,FALSE)))</f>
        <v>1</v>
      </c>
      <c r="AN39" s="318" t="s">
        <v>457</v>
      </c>
      <c r="AO39" s="309">
        <v>1991</v>
      </c>
      <c r="AP39" s="319" t="s">
        <v>457</v>
      </c>
      <c r="AQ39" s="266">
        <v>1991</v>
      </c>
      <c r="AR39" s="267">
        <f t="shared" si="0"/>
        <v>23</v>
      </c>
      <c r="AS39" s="293">
        <v>2013</v>
      </c>
      <c r="AT39" s="311"/>
      <c r="AU39" s="312"/>
      <c r="AV39" s="313">
        <v>7000000</v>
      </c>
      <c r="AW39" s="314"/>
      <c r="AX39" s="296">
        <v>1</v>
      </c>
      <c r="AY39" s="315" t="s">
        <v>438</v>
      </c>
      <c r="AZ39" s="248">
        <f>IF(AY39="","",(VLOOKUP(AY39,PD!J:K,2,FALSE)))</f>
        <v>3</v>
      </c>
      <c r="BA39" s="300">
        <v>2014</v>
      </c>
      <c r="BB39" s="316">
        <f t="shared" si="38"/>
        <v>0</v>
      </c>
      <c r="BC39" s="291"/>
      <c r="BD39" s="292"/>
      <c r="BE39" s="301"/>
      <c r="BF39" s="274">
        <f t="shared" si="2"/>
        <v>0</v>
      </c>
      <c r="BG39" s="275" t="str">
        <f t="shared" si="3"/>
        <v/>
      </c>
      <c r="BH39" s="276" t="str">
        <f t="shared" si="4"/>
        <v/>
      </c>
      <c r="BI39" s="276" t="str">
        <f t="shared" si="5"/>
        <v/>
      </c>
      <c r="BJ39" s="276" t="str">
        <f t="shared" si="6"/>
        <v/>
      </c>
      <c r="BK39" s="276" t="str">
        <f t="shared" si="7"/>
        <v/>
      </c>
      <c r="BL39" s="276" t="str">
        <f t="shared" si="8"/>
        <v/>
      </c>
      <c r="BM39" s="276" t="str">
        <f t="shared" si="9"/>
        <v/>
      </c>
      <c r="BN39" s="276" t="str">
        <f t="shared" si="10"/>
        <v/>
      </c>
      <c r="BO39" s="276" t="str">
        <f t="shared" si="11"/>
        <v/>
      </c>
      <c r="BP39" s="277" t="str">
        <f t="shared" si="12"/>
        <v/>
      </c>
      <c r="BQ39" s="278"/>
      <c r="BR39" s="279"/>
      <c r="BS39" s="280"/>
      <c r="BT39" s="274">
        <f t="shared" si="13"/>
        <v>0</v>
      </c>
      <c r="BU39" s="275" t="str">
        <f t="shared" si="14"/>
        <v/>
      </c>
      <c r="BV39" s="276" t="str">
        <f t="shared" si="15"/>
        <v/>
      </c>
      <c r="BW39" s="276" t="str">
        <f t="shared" si="16"/>
        <v/>
      </c>
      <c r="BX39" s="276" t="str">
        <f t="shared" si="17"/>
        <v/>
      </c>
      <c r="BY39" s="276" t="str">
        <f t="shared" si="18"/>
        <v/>
      </c>
      <c r="BZ39" s="276" t="str">
        <f t="shared" si="19"/>
        <v/>
      </c>
      <c r="CA39" s="276" t="str">
        <f t="shared" si="20"/>
        <v/>
      </c>
      <c r="CB39" s="276" t="str">
        <f t="shared" si="21"/>
        <v/>
      </c>
      <c r="CC39" s="276" t="str">
        <f t="shared" si="22"/>
        <v/>
      </c>
      <c r="CD39" s="276" t="str">
        <f t="shared" si="23"/>
        <v/>
      </c>
      <c r="CE39" s="277" t="str">
        <f t="shared" si="24"/>
        <v/>
      </c>
      <c r="CF39" s="278"/>
      <c r="CG39" s="281"/>
      <c r="CH39" s="281"/>
      <c r="CI39" s="281"/>
      <c r="CJ39" s="280"/>
      <c r="CK39" s="282">
        <f t="shared" si="25"/>
        <v>0</v>
      </c>
      <c r="CL39" s="283">
        <f t="shared" si="26"/>
        <v>7000000</v>
      </c>
      <c r="CM39" s="284">
        <f t="shared" si="27"/>
        <v>0</v>
      </c>
      <c r="CN39" s="284">
        <f t="shared" si="28"/>
        <v>6999999</v>
      </c>
      <c r="CO39" s="284">
        <f t="shared" si="29"/>
        <v>1</v>
      </c>
      <c r="CP39" s="280">
        <f t="shared" si="30"/>
        <v>1</v>
      </c>
      <c r="CQ39" s="285"/>
      <c r="CR39" s="291"/>
      <c r="CS39" s="293"/>
      <c r="CV39" s="291"/>
      <c r="CW39" s="292"/>
      <c r="CX39" s="292"/>
      <c r="CY39" s="292"/>
      <c r="CZ39" s="292"/>
      <c r="DA39" s="292"/>
      <c r="DB39" s="292"/>
      <c r="DC39" s="292"/>
      <c r="DD39" s="292"/>
      <c r="DE39" s="293"/>
      <c r="DF39" s="291"/>
      <c r="DG39" s="292"/>
      <c r="DH39" s="292"/>
      <c r="DI39" s="292"/>
      <c r="DJ39" s="292"/>
      <c r="DK39" s="292"/>
      <c r="DL39" s="292"/>
      <c r="DM39" s="292"/>
      <c r="DN39" s="292"/>
      <c r="DO39" s="292"/>
      <c r="DP39" s="293"/>
      <c r="DQ39" s="141"/>
      <c r="DR39" s="291"/>
      <c r="DS39" s="292"/>
      <c r="DT39" s="292"/>
      <c r="DU39" s="292"/>
      <c r="DV39" s="292"/>
      <c r="DW39" s="292"/>
      <c r="DX39" s="292"/>
      <c r="DY39" s="292"/>
      <c r="DZ39" s="292"/>
      <c r="EA39" s="292"/>
      <c r="EB39" s="292"/>
      <c r="EC39" s="292"/>
      <c r="ED39" s="292"/>
      <c r="EE39" s="292"/>
      <c r="EF39" s="301"/>
      <c r="EG39" s="301"/>
      <c r="EH39" s="301"/>
      <c r="EI39" s="301"/>
      <c r="EJ39" s="301"/>
      <c r="EK39" s="301"/>
      <c r="EL39" s="301"/>
      <c r="EM39" s="301"/>
      <c r="EN39" s="301"/>
      <c r="EO39" s="317">
        <f t="shared" si="31"/>
        <v>0</v>
      </c>
      <c r="EP39" s="301"/>
      <c r="EQ39" s="293"/>
      <c r="ES39" s="288">
        <f t="shared" si="32"/>
        <v>2014</v>
      </c>
      <c r="ET39" s="289">
        <f t="shared" si="33"/>
        <v>0</v>
      </c>
      <c r="EU39" s="290">
        <f t="shared" si="34"/>
        <v>0</v>
      </c>
      <c r="EV39" s="290">
        <f t="shared" si="35"/>
        <v>0</v>
      </c>
      <c r="EW39" s="290">
        <f t="shared" si="36"/>
        <v>0</v>
      </c>
      <c r="EX39" s="291"/>
      <c r="EY39" s="292"/>
      <c r="EZ39" s="292"/>
      <c r="FA39" s="293"/>
      <c r="FB39" s="294">
        <f t="shared" si="37"/>
        <v>0</v>
      </c>
    </row>
    <row r="40" spans="1:158" s="287" customFormat="1" x14ac:dyDescent="0.15">
      <c r="A40" s="296">
        <v>26</v>
      </c>
      <c r="B40" s="297"/>
      <c r="C40" s="298" t="s">
        <v>161</v>
      </c>
      <c r="D40" s="248">
        <f>IF(C40="","",(VLOOKUP(C40,PD!A:B,2,FALSE)))</f>
        <v>12</v>
      </c>
      <c r="E40" s="299" t="s">
        <v>412</v>
      </c>
      <c r="F40" s="299" t="s">
        <v>453</v>
      </c>
      <c r="G40" s="292" t="s">
        <v>454</v>
      </c>
      <c r="H40" s="300">
        <v>12</v>
      </c>
      <c r="I40" s="292" t="s">
        <v>455</v>
      </c>
      <c r="J40" s="300">
        <v>8</v>
      </c>
      <c r="K40" s="293"/>
      <c r="L40" s="291"/>
      <c r="M40" s="292" t="s">
        <v>310</v>
      </c>
      <c r="N40" s="301"/>
      <c r="O40" s="302">
        <v>1</v>
      </c>
      <c r="P40" s="300">
        <v>15</v>
      </c>
      <c r="Q40" s="303">
        <v>46</v>
      </c>
      <c r="R40" s="302">
        <v>1</v>
      </c>
      <c r="S40" s="292"/>
      <c r="T40" s="300"/>
      <c r="U40" s="293"/>
      <c r="V40" s="296" t="s">
        <v>430</v>
      </c>
      <c r="W40" s="292" t="s">
        <v>456</v>
      </c>
      <c r="X40" s="292"/>
      <c r="Y40" s="292"/>
      <c r="Z40" s="303"/>
      <c r="AA40" s="291"/>
      <c r="AB40" s="300"/>
      <c r="AC40" s="293"/>
      <c r="AD40" s="304"/>
      <c r="AE40" s="301"/>
      <c r="AF40" s="296">
        <v>1</v>
      </c>
      <c r="AG40" s="297">
        <v>5</v>
      </c>
      <c r="AH40" s="305">
        <v>46.37</v>
      </c>
      <c r="AI40" s="306" t="s">
        <v>407</v>
      </c>
      <c r="AJ40" s="302">
        <v>22</v>
      </c>
      <c r="AK40" s="260">
        <f>IF(AJ40="","",(VLOOKUP(AJ40,償却率表!A:B,2,FALSE)))</f>
        <v>4.5999999999999999E-2</v>
      </c>
      <c r="AL40" s="307" t="s">
        <v>153</v>
      </c>
      <c r="AM40" s="262">
        <f>IF(AL40="","",(VLOOKUP(AL40,PD!G:H,2,FALSE)))</f>
        <v>1</v>
      </c>
      <c r="AN40" s="318" t="s">
        <v>457</v>
      </c>
      <c r="AO40" s="309">
        <v>1991</v>
      </c>
      <c r="AP40" s="319" t="s">
        <v>457</v>
      </c>
      <c r="AQ40" s="266">
        <v>1991</v>
      </c>
      <c r="AR40" s="267">
        <f t="shared" si="0"/>
        <v>23</v>
      </c>
      <c r="AS40" s="293">
        <v>2013</v>
      </c>
      <c r="AT40" s="311"/>
      <c r="AU40" s="312"/>
      <c r="AV40" s="313">
        <v>7000000</v>
      </c>
      <c r="AW40" s="314"/>
      <c r="AX40" s="296">
        <v>1</v>
      </c>
      <c r="AY40" s="315" t="s">
        <v>438</v>
      </c>
      <c r="AZ40" s="248">
        <f>IF(AY40="","",(VLOOKUP(AY40,PD!J:K,2,FALSE)))</f>
        <v>3</v>
      </c>
      <c r="BA40" s="300">
        <v>2014</v>
      </c>
      <c r="BB40" s="316">
        <f t="shared" si="38"/>
        <v>0</v>
      </c>
      <c r="BC40" s="291"/>
      <c r="BD40" s="292"/>
      <c r="BE40" s="301"/>
      <c r="BF40" s="274">
        <f t="shared" si="2"/>
        <v>0</v>
      </c>
      <c r="BG40" s="275" t="str">
        <f t="shared" si="3"/>
        <v/>
      </c>
      <c r="BH40" s="276" t="str">
        <f t="shared" si="4"/>
        <v/>
      </c>
      <c r="BI40" s="276" t="str">
        <f t="shared" si="5"/>
        <v/>
      </c>
      <c r="BJ40" s="276" t="str">
        <f t="shared" si="6"/>
        <v/>
      </c>
      <c r="BK40" s="276" t="str">
        <f t="shared" si="7"/>
        <v/>
      </c>
      <c r="BL40" s="276" t="str">
        <f t="shared" si="8"/>
        <v/>
      </c>
      <c r="BM40" s="276" t="str">
        <f t="shared" si="9"/>
        <v/>
      </c>
      <c r="BN40" s="276" t="str">
        <f t="shared" si="10"/>
        <v/>
      </c>
      <c r="BO40" s="276" t="str">
        <f t="shared" si="11"/>
        <v/>
      </c>
      <c r="BP40" s="277" t="str">
        <f t="shared" si="12"/>
        <v/>
      </c>
      <c r="BQ40" s="278"/>
      <c r="BR40" s="279"/>
      <c r="BS40" s="280"/>
      <c r="BT40" s="274">
        <f t="shared" si="13"/>
        <v>0</v>
      </c>
      <c r="BU40" s="275" t="str">
        <f t="shared" si="14"/>
        <v/>
      </c>
      <c r="BV40" s="276" t="str">
        <f t="shared" si="15"/>
        <v/>
      </c>
      <c r="BW40" s="276" t="str">
        <f t="shared" si="16"/>
        <v/>
      </c>
      <c r="BX40" s="276" t="str">
        <f t="shared" si="17"/>
        <v/>
      </c>
      <c r="BY40" s="276" t="str">
        <f t="shared" si="18"/>
        <v/>
      </c>
      <c r="BZ40" s="276" t="str">
        <f t="shared" si="19"/>
        <v/>
      </c>
      <c r="CA40" s="276" t="str">
        <f t="shared" si="20"/>
        <v/>
      </c>
      <c r="CB40" s="276" t="str">
        <f t="shared" si="21"/>
        <v/>
      </c>
      <c r="CC40" s="276" t="str">
        <f t="shared" si="22"/>
        <v/>
      </c>
      <c r="CD40" s="276" t="str">
        <f t="shared" si="23"/>
        <v/>
      </c>
      <c r="CE40" s="277" t="str">
        <f t="shared" si="24"/>
        <v/>
      </c>
      <c r="CF40" s="278"/>
      <c r="CG40" s="281"/>
      <c r="CH40" s="281"/>
      <c r="CI40" s="281"/>
      <c r="CJ40" s="280"/>
      <c r="CK40" s="282">
        <f t="shared" si="25"/>
        <v>0</v>
      </c>
      <c r="CL40" s="283">
        <f t="shared" si="26"/>
        <v>7000000</v>
      </c>
      <c r="CM40" s="284">
        <f t="shared" si="27"/>
        <v>0</v>
      </c>
      <c r="CN40" s="284">
        <f t="shared" si="28"/>
        <v>6999999</v>
      </c>
      <c r="CO40" s="284">
        <f t="shared" si="29"/>
        <v>1</v>
      </c>
      <c r="CP40" s="280">
        <f t="shared" si="30"/>
        <v>1</v>
      </c>
      <c r="CQ40" s="285"/>
      <c r="CR40" s="291"/>
      <c r="CS40" s="293"/>
      <c r="CV40" s="291"/>
      <c r="CW40" s="292"/>
      <c r="CX40" s="292"/>
      <c r="CY40" s="292"/>
      <c r="CZ40" s="292"/>
      <c r="DA40" s="292"/>
      <c r="DB40" s="292"/>
      <c r="DC40" s="292"/>
      <c r="DD40" s="292"/>
      <c r="DE40" s="293"/>
      <c r="DF40" s="291"/>
      <c r="DG40" s="292"/>
      <c r="DH40" s="292"/>
      <c r="DI40" s="292"/>
      <c r="DJ40" s="292"/>
      <c r="DK40" s="292"/>
      <c r="DL40" s="292"/>
      <c r="DM40" s="292"/>
      <c r="DN40" s="292"/>
      <c r="DO40" s="292"/>
      <c r="DP40" s="293"/>
      <c r="DQ40" s="141"/>
      <c r="DR40" s="291"/>
      <c r="DS40" s="292"/>
      <c r="DT40" s="292"/>
      <c r="DU40" s="292"/>
      <c r="DV40" s="292"/>
      <c r="DW40" s="292"/>
      <c r="DX40" s="292"/>
      <c r="DY40" s="292"/>
      <c r="DZ40" s="292"/>
      <c r="EA40" s="292"/>
      <c r="EB40" s="292"/>
      <c r="EC40" s="292"/>
      <c r="ED40" s="292"/>
      <c r="EE40" s="292"/>
      <c r="EF40" s="301"/>
      <c r="EG40" s="301"/>
      <c r="EH40" s="301"/>
      <c r="EI40" s="301"/>
      <c r="EJ40" s="301"/>
      <c r="EK40" s="301"/>
      <c r="EL40" s="301"/>
      <c r="EM40" s="301"/>
      <c r="EN40" s="301"/>
      <c r="EO40" s="317">
        <f t="shared" si="31"/>
        <v>0</v>
      </c>
      <c r="EP40" s="301"/>
      <c r="EQ40" s="293"/>
      <c r="ES40" s="288">
        <f t="shared" si="32"/>
        <v>2014</v>
      </c>
      <c r="ET40" s="289">
        <f t="shared" si="33"/>
        <v>0</v>
      </c>
      <c r="EU40" s="290">
        <f t="shared" si="34"/>
        <v>0</v>
      </c>
      <c r="EV40" s="290">
        <f t="shared" si="35"/>
        <v>0</v>
      </c>
      <c r="EW40" s="290">
        <f t="shared" si="36"/>
        <v>0</v>
      </c>
      <c r="EX40" s="291"/>
      <c r="EY40" s="292"/>
      <c r="EZ40" s="292"/>
      <c r="FA40" s="293"/>
      <c r="FB40" s="294">
        <f t="shared" si="37"/>
        <v>0</v>
      </c>
    </row>
    <row r="41" spans="1:158" s="287" customFormat="1" x14ac:dyDescent="0.15">
      <c r="A41" s="296">
        <v>27</v>
      </c>
      <c r="B41" s="297"/>
      <c r="C41" s="298" t="s">
        <v>161</v>
      </c>
      <c r="D41" s="248">
        <f>IF(C41="","",(VLOOKUP(C41,PD!A:B,2,FALSE)))</f>
        <v>12</v>
      </c>
      <c r="E41" s="299" t="s">
        <v>412</v>
      </c>
      <c r="F41" s="299" t="s">
        <v>453</v>
      </c>
      <c r="G41" s="292" t="s">
        <v>454</v>
      </c>
      <c r="H41" s="300">
        <v>12</v>
      </c>
      <c r="I41" s="292" t="s">
        <v>455</v>
      </c>
      <c r="J41" s="300">
        <v>8</v>
      </c>
      <c r="K41" s="293"/>
      <c r="L41" s="291"/>
      <c r="M41" s="292" t="s">
        <v>310</v>
      </c>
      <c r="N41" s="301"/>
      <c r="O41" s="302">
        <v>1</v>
      </c>
      <c r="P41" s="300">
        <v>15</v>
      </c>
      <c r="Q41" s="303">
        <v>46</v>
      </c>
      <c r="R41" s="302">
        <v>1</v>
      </c>
      <c r="S41" s="292"/>
      <c r="T41" s="300"/>
      <c r="U41" s="293"/>
      <c r="V41" s="296" t="s">
        <v>430</v>
      </c>
      <c r="W41" s="292" t="s">
        <v>456</v>
      </c>
      <c r="X41" s="292"/>
      <c r="Y41" s="292"/>
      <c r="Z41" s="303"/>
      <c r="AA41" s="291"/>
      <c r="AB41" s="300"/>
      <c r="AC41" s="293"/>
      <c r="AD41" s="304"/>
      <c r="AE41" s="301"/>
      <c r="AF41" s="296">
        <v>1</v>
      </c>
      <c r="AG41" s="297">
        <v>5</v>
      </c>
      <c r="AH41" s="305">
        <v>46.37</v>
      </c>
      <c r="AI41" s="306" t="s">
        <v>407</v>
      </c>
      <c r="AJ41" s="302">
        <v>22</v>
      </c>
      <c r="AK41" s="260">
        <f>IF(AJ41="","",(VLOOKUP(AJ41,償却率表!A:B,2,FALSE)))</f>
        <v>4.5999999999999999E-2</v>
      </c>
      <c r="AL41" s="307" t="s">
        <v>153</v>
      </c>
      <c r="AM41" s="262">
        <f>IF(AL41="","",(VLOOKUP(AL41,PD!G:H,2,FALSE)))</f>
        <v>1</v>
      </c>
      <c r="AN41" s="318" t="s">
        <v>457</v>
      </c>
      <c r="AO41" s="309">
        <v>1991</v>
      </c>
      <c r="AP41" s="319" t="s">
        <v>457</v>
      </c>
      <c r="AQ41" s="266">
        <v>1991</v>
      </c>
      <c r="AR41" s="267">
        <f t="shared" si="0"/>
        <v>23</v>
      </c>
      <c r="AS41" s="293">
        <v>2013</v>
      </c>
      <c r="AT41" s="311"/>
      <c r="AU41" s="312"/>
      <c r="AV41" s="313">
        <v>7000000</v>
      </c>
      <c r="AW41" s="314"/>
      <c r="AX41" s="296">
        <v>1</v>
      </c>
      <c r="AY41" s="315" t="s">
        <v>438</v>
      </c>
      <c r="AZ41" s="248">
        <f>IF(AY41="","",(VLOOKUP(AY41,PD!J:K,2,FALSE)))</f>
        <v>3</v>
      </c>
      <c r="BA41" s="300">
        <v>2014</v>
      </c>
      <c r="BB41" s="316">
        <f t="shared" si="38"/>
        <v>0</v>
      </c>
      <c r="BC41" s="291"/>
      <c r="BD41" s="292"/>
      <c r="BE41" s="301"/>
      <c r="BF41" s="274">
        <f t="shared" si="2"/>
        <v>0</v>
      </c>
      <c r="BG41" s="275" t="str">
        <f t="shared" si="3"/>
        <v/>
      </c>
      <c r="BH41" s="276" t="str">
        <f t="shared" si="4"/>
        <v/>
      </c>
      <c r="BI41" s="276" t="str">
        <f t="shared" si="5"/>
        <v/>
      </c>
      <c r="BJ41" s="276" t="str">
        <f t="shared" si="6"/>
        <v/>
      </c>
      <c r="BK41" s="276" t="str">
        <f t="shared" si="7"/>
        <v/>
      </c>
      <c r="BL41" s="276" t="str">
        <f t="shared" si="8"/>
        <v/>
      </c>
      <c r="BM41" s="276" t="str">
        <f t="shared" si="9"/>
        <v/>
      </c>
      <c r="BN41" s="276" t="str">
        <f t="shared" si="10"/>
        <v/>
      </c>
      <c r="BO41" s="276" t="str">
        <f t="shared" si="11"/>
        <v/>
      </c>
      <c r="BP41" s="277" t="str">
        <f t="shared" si="12"/>
        <v/>
      </c>
      <c r="BQ41" s="278"/>
      <c r="BR41" s="279"/>
      <c r="BS41" s="280"/>
      <c r="BT41" s="274">
        <f t="shared" si="13"/>
        <v>0</v>
      </c>
      <c r="BU41" s="275" t="str">
        <f t="shared" si="14"/>
        <v/>
      </c>
      <c r="BV41" s="276" t="str">
        <f t="shared" si="15"/>
        <v/>
      </c>
      <c r="BW41" s="276" t="str">
        <f t="shared" si="16"/>
        <v/>
      </c>
      <c r="BX41" s="276" t="str">
        <f t="shared" si="17"/>
        <v/>
      </c>
      <c r="BY41" s="276" t="str">
        <f t="shared" si="18"/>
        <v/>
      </c>
      <c r="BZ41" s="276" t="str">
        <f t="shared" si="19"/>
        <v/>
      </c>
      <c r="CA41" s="276" t="str">
        <f t="shared" si="20"/>
        <v/>
      </c>
      <c r="CB41" s="276" t="str">
        <f t="shared" si="21"/>
        <v/>
      </c>
      <c r="CC41" s="276" t="str">
        <f t="shared" si="22"/>
        <v/>
      </c>
      <c r="CD41" s="276" t="str">
        <f t="shared" si="23"/>
        <v/>
      </c>
      <c r="CE41" s="277" t="str">
        <f t="shared" si="24"/>
        <v/>
      </c>
      <c r="CF41" s="278"/>
      <c r="CG41" s="281"/>
      <c r="CH41" s="281"/>
      <c r="CI41" s="281"/>
      <c r="CJ41" s="280"/>
      <c r="CK41" s="282">
        <f t="shared" si="25"/>
        <v>0</v>
      </c>
      <c r="CL41" s="283">
        <f t="shared" si="26"/>
        <v>7000000</v>
      </c>
      <c r="CM41" s="284">
        <f t="shared" si="27"/>
        <v>0</v>
      </c>
      <c r="CN41" s="284">
        <f t="shared" si="28"/>
        <v>6999999</v>
      </c>
      <c r="CO41" s="284">
        <f t="shared" si="29"/>
        <v>1</v>
      </c>
      <c r="CP41" s="280">
        <f t="shared" si="30"/>
        <v>1</v>
      </c>
      <c r="CQ41" s="285"/>
      <c r="CR41" s="291"/>
      <c r="CS41" s="293"/>
      <c r="CV41" s="291"/>
      <c r="CW41" s="292"/>
      <c r="CX41" s="292"/>
      <c r="CY41" s="292"/>
      <c r="CZ41" s="292"/>
      <c r="DA41" s="292"/>
      <c r="DB41" s="292"/>
      <c r="DC41" s="292"/>
      <c r="DD41" s="292"/>
      <c r="DE41" s="293"/>
      <c r="DF41" s="291"/>
      <c r="DG41" s="292"/>
      <c r="DH41" s="292"/>
      <c r="DI41" s="292"/>
      <c r="DJ41" s="292"/>
      <c r="DK41" s="292"/>
      <c r="DL41" s="292"/>
      <c r="DM41" s="292"/>
      <c r="DN41" s="292"/>
      <c r="DO41" s="292"/>
      <c r="DP41" s="293"/>
      <c r="DQ41" s="141"/>
      <c r="DR41" s="291"/>
      <c r="DS41" s="292"/>
      <c r="DT41" s="292"/>
      <c r="DU41" s="292"/>
      <c r="DV41" s="292"/>
      <c r="DW41" s="292"/>
      <c r="DX41" s="292"/>
      <c r="DY41" s="292"/>
      <c r="DZ41" s="292"/>
      <c r="EA41" s="292"/>
      <c r="EB41" s="292"/>
      <c r="EC41" s="292"/>
      <c r="ED41" s="292"/>
      <c r="EE41" s="292"/>
      <c r="EF41" s="301"/>
      <c r="EG41" s="301"/>
      <c r="EH41" s="301"/>
      <c r="EI41" s="301"/>
      <c r="EJ41" s="301"/>
      <c r="EK41" s="301"/>
      <c r="EL41" s="301"/>
      <c r="EM41" s="301"/>
      <c r="EN41" s="301"/>
      <c r="EO41" s="317">
        <f t="shared" si="31"/>
        <v>0</v>
      </c>
      <c r="EP41" s="301"/>
      <c r="EQ41" s="293"/>
      <c r="ES41" s="288">
        <f t="shared" si="32"/>
        <v>2014</v>
      </c>
      <c r="ET41" s="289">
        <f t="shared" si="33"/>
        <v>0</v>
      </c>
      <c r="EU41" s="290">
        <f t="shared" si="34"/>
        <v>0</v>
      </c>
      <c r="EV41" s="290">
        <f t="shared" si="35"/>
        <v>0</v>
      </c>
      <c r="EW41" s="290">
        <f t="shared" si="36"/>
        <v>0</v>
      </c>
      <c r="EX41" s="291"/>
      <c r="EY41" s="292"/>
      <c r="EZ41" s="292"/>
      <c r="FA41" s="293"/>
      <c r="FB41" s="294">
        <f t="shared" si="37"/>
        <v>0</v>
      </c>
    </row>
    <row r="42" spans="1:158" s="287" customFormat="1" x14ac:dyDescent="0.15">
      <c r="A42" s="296">
        <v>28</v>
      </c>
      <c r="B42" s="297"/>
      <c r="C42" s="298" t="s">
        <v>161</v>
      </c>
      <c r="D42" s="248">
        <f>IF(C42="","",(VLOOKUP(C42,PD!A:B,2,FALSE)))</f>
        <v>12</v>
      </c>
      <c r="E42" s="299" t="s">
        <v>412</v>
      </c>
      <c r="F42" s="299" t="s">
        <v>453</v>
      </c>
      <c r="G42" s="292" t="s">
        <v>454</v>
      </c>
      <c r="H42" s="300">
        <v>12</v>
      </c>
      <c r="I42" s="292" t="s">
        <v>455</v>
      </c>
      <c r="J42" s="300">
        <v>8</v>
      </c>
      <c r="K42" s="293"/>
      <c r="L42" s="291"/>
      <c r="M42" s="292" t="s">
        <v>310</v>
      </c>
      <c r="N42" s="301"/>
      <c r="O42" s="302">
        <v>1</v>
      </c>
      <c r="P42" s="300">
        <v>15</v>
      </c>
      <c r="Q42" s="303">
        <v>46</v>
      </c>
      <c r="R42" s="302">
        <v>1</v>
      </c>
      <c r="S42" s="292"/>
      <c r="T42" s="300"/>
      <c r="U42" s="293"/>
      <c r="V42" s="296" t="s">
        <v>430</v>
      </c>
      <c r="W42" s="292" t="s">
        <v>456</v>
      </c>
      <c r="X42" s="292"/>
      <c r="Y42" s="292"/>
      <c r="Z42" s="303"/>
      <c r="AA42" s="291"/>
      <c r="AB42" s="300"/>
      <c r="AC42" s="293"/>
      <c r="AD42" s="304"/>
      <c r="AE42" s="301"/>
      <c r="AF42" s="296">
        <v>1</v>
      </c>
      <c r="AG42" s="297">
        <v>5</v>
      </c>
      <c r="AH42" s="305">
        <v>46.37</v>
      </c>
      <c r="AI42" s="306" t="s">
        <v>407</v>
      </c>
      <c r="AJ42" s="302">
        <v>22</v>
      </c>
      <c r="AK42" s="260">
        <f>IF(AJ42="","",(VLOOKUP(AJ42,償却率表!A:B,2,FALSE)))</f>
        <v>4.5999999999999999E-2</v>
      </c>
      <c r="AL42" s="307" t="s">
        <v>153</v>
      </c>
      <c r="AM42" s="262">
        <f>IF(AL42="","",(VLOOKUP(AL42,PD!G:H,2,FALSE)))</f>
        <v>1</v>
      </c>
      <c r="AN42" s="318" t="s">
        <v>457</v>
      </c>
      <c r="AO42" s="309">
        <v>1991</v>
      </c>
      <c r="AP42" s="319" t="s">
        <v>457</v>
      </c>
      <c r="AQ42" s="266">
        <v>1991</v>
      </c>
      <c r="AR42" s="267">
        <f t="shared" si="0"/>
        <v>23</v>
      </c>
      <c r="AS42" s="293">
        <v>2013</v>
      </c>
      <c r="AT42" s="311"/>
      <c r="AU42" s="312"/>
      <c r="AV42" s="313">
        <v>7000000</v>
      </c>
      <c r="AW42" s="314"/>
      <c r="AX42" s="296">
        <v>1</v>
      </c>
      <c r="AY42" s="315" t="s">
        <v>438</v>
      </c>
      <c r="AZ42" s="248">
        <f>IF(AY42="","",(VLOOKUP(AY42,PD!J:K,2,FALSE)))</f>
        <v>3</v>
      </c>
      <c r="BA42" s="300">
        <v>2014</v>
      </c>
      <c r="BB42" s="316">
        <f t="shared" si="38"/>
        <v>0</v>
      </c>
      <c r="BC42" s="291"/>
      <c r="BD42" s="292"/>
      <c r="BE42" s="301"/>
      <c r="BF42" s="274">
        <f t="shared" si="2"/>
        <v>0</v>
      </c>
      <c r="BG42" s="275" t="str">
        <f t="shared" si="3"/>
        <v/>
      </c>
      <c r="BH42" s="276" t="str">
        <f t="shared" si="4"/>
        <v/>
      </c>
      <c r="BI42" s="276" t="str">
        <f t="shared" si="5"/>
        <v/>
      </c>
      <c r="BJ42" s="276" t="str">
        <f t="shared" si="6"/>
        <v/>
      </c>
      <c r="BK42" s="276" t="str">
        <f t="shared" si="7"/>
        <v/>
      </c>
      <c r="BL42" s="276" t="str">
        <f t="shared" si="8"/>
        <v/>
      </c>
      <c r="BM42" s="276" t="str">
        <f t="shared" si="9"/>
        <v/>
      </c>
      <c r="BN42" s="276" t="str">
        <f t="shared" si="10"/>
        <v/>
      </c>
      <c r="BO42" s="276" t="str">
        <f t="shared" si="11"/>
        <v/>
      </c>
      <c r="BP42" s="277" t="str">
        <f t="shared" si="12"/>
        <v/>
      </c>
      <c r="BQ42" s="278"/>
      <c r="BR42" s="279"/>
      <c r="BS42" s="280"/>
      <c r="BT42" s="274">
        <f t="shared" si="13"/>
        <v>0</v>
      </c>
      <c r="BU42" s="275" t="str">
        <f t="shared" si="14"/>
        <v/>
      </c>
      <c r="BV42" s="276" t="str">
        <f t="shared" si="15"/>
        <v/>
      </c>
      <c r="BW42" s="276" t="str">
        <f t="shared" si="16"/>
        <v/>
      </c>
      <c r="BX42" s="276" t="str">
        <f t="shared" si="17"/>
        <v/>
      </c>
      <c r="BY42" s="276" t="str">
        <f t="shared" si="18"/>
        <v/>
      </c>
      <c r="BZ42" s="276" t="str">
        <f t="shared" si="19"/>
        <v/>
      </c>
      <c r="CA42" s="276" t="str">
        <f t="shared" si="20"/>
        <v/>
      </c>
      <c r="CB42" s="276" t="str">
        <f t="shared" si="21"/>
        <v/>
      </c>
      <c r="CC42" s="276" t="str">
        <f t="shared" si="22"/>
        <v/>
      </c>
      <c r="CD42" s="276" t="str">
        <f t="shared" si="23"/>
        <v/>
      </c>
      <c r="CE42" s="277" t="str">
        <f t="shared" si="24"/>
        <v/>
      </c>
      <c r="CF42" s="278"/>
      <c r="CG42" s="281"/>
      <c r="CH42" s="281"/>
      <c r="CI42" s="281"/>
      <c r="CJ42" s="280"/>
      <c r="CK42" s="282">
        <f t="shared" si="25"/>
        <v>0</v>
      </c>
      <c r="CL42" s="283">
        <f t="shared" si="26"/>
        <v>7000000</v>
      </c>
      <c r="CM42" s="284">
        <f t="shared" si="27"/>
        <v>0</v>
      </c>
      <c r="CN42" s="284">
        <f t="shared" si="28"/>
        <v>6999999</v>
      </c>
      <c r="CO42" s="284">
        <f t="shared" si="29"/>
        <v>1</v>
      </c>
      <c r="CP42" s="280">
        <f t="shared" si="30"/>
        <v>1</v>
      </c>
      <c r="CQ42" s="285"/>
      <c r="CR42" s="291"/>
      <c r="CS42" s="293"/>
      <c r="CV42" s="291"/>
      <c r="CW42" s="292"/>
      <c r="CX42" s="292"/>
      <c r="CY42" s="292"/>
      <c r="CZ42" s="292"/>
      <c r="DA42" s="292"/>
      <c r="DB42" s="292"/>
      <c r="DC42" s="292"/>
      <c r="DD42" s="292"/>
      <c r="DE42" s="293"/>
      <c r="DF42" s="291"/>
      <c r="DG42" s="292"/>
      <c r="DH42" s="292"/>
      <c r="DI42" s="292"/>
      <c r="DJ42" s="292"/>
      <c r="DK42" s="292"/>
      <c r="DL42" s="292"/>
      <c r="DM42" s="292"/>
      <c r="DN42" s="292"/>
      <c r="DO42" s="292"/>
      <c r="DP42" s="293"/>
      <c r="DQ42" s="141"/>
      <c r="DR42" s="291"/>
      <c r="DS42" s="292"/>
      <c r="DT42" s="292"/>
      <c r="DU42" s="292"/>
      <c r="DV42" s="292"/>
      <c r="DW42" s="292"/>
      <c r="DX42" s="292"/>
      <c r="DY42" s="292"/>
      <c r="DZ42" s="292"/>
      <c r="EA42" s="292"/>
      <c r="EB42" s="292"/>
      <c r="EC42" s="292"/>
      <c r="ED42" s="292"/>
      <c r="EE42" s="292"/>
      <c r="EF42" s="301"/>
      <c r="EG42" s="301"/>
      <c r="EH42" s="301"/>
      <c r="EI42" s="301"/>
      <c r="EJ42" s="301"/>
      <c r="EK42" s="301"/>
      <c r="EL42" s="301"/>
      <c r="EM42" s="301"/>
      <c r="EN42" s="301"/>
      <c r="EO42" s="317">
        <f t="shared" si="31"/>
        <v>0</v>
      </c>
      <c r="EP42" s="301"/>
      <c r="EQ42" s="293"/>
      <c r="ES42" s="288">
        <f t="shared" si="32"/>
        <v>2014</v>
      </c>
      <c r="ET42" s="289">
        <f t="shared" si="33"/>
        <v>0</v>
      </c>
      <c r="EU42" s="290">
        <f t="shared" si="34"/>
        <v>0</v>
      </c>
      <c r="EV42" s="290">
        <f t="shared" si="35"/>
        <v>0</v>
      </c>
      <c r="EW42" s="290">
        <f t="shared" si="36"/>
        <v>0</v>
      </c>
      <c r="EX42" s="291"/>
      <c r="EY42" s="292"/>
      <c r="EZ42" s="292"/>
      <c r="FA42" s="293"/>
      <c r="FB42" s="294">
        <f t="shared" si="37"/>
        <v>0</v>
      </c>
    </row>
    <row r="43" spans="1:158" s="287" customFormat="1" x14ac:dyDescent="0.15">
      <c r="A43" s="296">
        <v>29</v>
      </c>
      <c r="B43" s="297"/>
      <c r="C43" s="298" t="s">
        <v>161</v>
      </c>
      <c r="D43" s="248">
        <f>IF(C43="","",(VLOOKUP(C43,PD!A:B,2,FALSE)))</f>
        <v>12</v>
      </c>
      <c r="E43" s="299" t="s">
        <v>412</v>
      </c>
      <c r="F43" s="299" t="s">
        <v>453</v>
      </c>
      <c r="G43" s="292" t="s">
        <v>454</v>
      </c>
      <c r="H43" s="300">
        <v>12</v>
      </c>
      <c r="I43" s="292" t="s">
        <v>455</v>
      </c>
      <c r="J43" s="300">
        <v>8</v>
      </c>
      <c r="K43" s="293"/>
      <c r="L43" s="291"/>
      <c r="M43" s="292" t="s">
        <v>310</v>
      </c>
      <c r="N43" s="301"/>
      <c r="O43" s="302">
        <v>1</v>
      </c>
      <c r="P43" s="300">
        <v>15</v>
      </c>
      <c r="Q43" s="303">
        <v>46</v>
      </c>
      <c r="R43" s="302">
        <v>1</v>
      </c>
      <c r="S43" s="292"/>
      <c r="T43" s="300"/>
      <c r="U43" s="293"/>
      <c r="V43" s="296" t="s">
        <v>430</v>
      </c>
      <c r="W43" s="292" t="s">
        <v>456</v>
      </c>
      <c r="X43" s="292"/>
      <c r="Y43" s="292"/>
      <c r="Z43" s="303"/>
      <c r="AA43" s="291"/>
      <c r="AB43" s="300"/>
      <c r="AC43" s="293"/>
      <c r="AD43" s="304"/>
      <c r="AE43" s="301"/>
      <c r="AF43" s="296">
        <v>1</v>
      </c>
      <c r="AG43" s="297">
        <v>5</v>
      </c>
      <c r="AH43" s="305">
        <v>51.34</v>
      </c>
      <c r="AI43" s="306" t="s">
        <v>407</v>
      </c>
      <c r="AJ43" s="302">
        <v>22</v>
      </c>
      <c r="AK43" s="260">
        <f>IF(AJ43="","",(VLOOKUP(AJ43,償却率表!A:B,2,FALSE)))</f>
        <v>4.5999999999999999E-2</v>
      </c>
      <c r="AL43" s="307" t="s">
        <v>153</v>
      </c>
      <c r="AM43" s="262">
        <f>IF(AL43="","",(VLOOKUP(AL43,PD!G:H,2,FALSE)))</f>
        <v>1</v>
      </c>
      <c r="AN43" s="318" t="s">
        <v>458</v>
      </c>
      <c r="AO43" s="309">
        <v>1991</v>
      </c>
      <c r="AP43" s="319" t="s">
        <v>458</v>
      </c>
      <c r="AQ43" s="266">
        <v>1991</v>
      </c>
      <c r="AR43" s="267">
        <f t="shared" si="0"/>
        <v>23</v>
      </c>
      <c r="AS43" s="293">
        <v>2013</v>
      </c>
      <c r="AT43" s="311"/>
      <c r="AU43" s="312"/>
      <c r="AV43" s="313">
        <v>8000000</v>
      </c>
      <c r="AW43" s="314"/>
      <c r="AX43" s="296">
        <v>1</v>
      </c>
      <c r="AY43" s="315" t="s">
        <v>438</v>
      </c>
      <c r="AZ43" s="248">
        <f>IF(AY43="","",(VLOOKUP(AY43,PD!J:K,2,FALSE)))</f>
        <v>3</v>
      </c>
      <c r="BA43" s="300">
        <v>2014</v>
      </c>
      <c r="BB43" s="316">
        <f t="shared" si="38"/>
        <v>0</v>
      </c>
      <c r="BC43" s="291"/>
      <c r="BD43" s="292"/>
      <c r="BE43" s="301"/>
      <c r="BF43" s="274">
        <f t="shared" si="2"/>
        <v>0</v>
      </c>
      <c r="BG43" s="275" t="str">
        <f t="shared" si="3"/>
        <v/>
      </c>
      <c r="BH43" s="276" t="str">
        <f t="shared" si="4"/>
        <v/>
      </c>
      <c r="BI43" s="276" t="str">
        <f t="shared" si="5"/>
        <v/>
      </c>
      <c r="BJ43" s="276" t="str">
        <f t="shared" si="6"/>
        <v/>
      </c>
      <c r="BK43" s="276" t="str">
        <f t="shared" si="7"/>
        <v/>
      </c>
      <c r="BL43" s="276" t="str">
        <f t="shared" si="8"/>
        <v/>
      </c>
      <c r="BM43" s="276" t="str">
        <f t="shared" si="9"/>
        <v/>
      </c>
      <c r="BN43" s="276" t="str">
        <f t="shared" si="10"/>
        <v/>
      </c>
      <c r="BO43" s="276" t="str">
        <f t="shared" si="11"/>
        <v/>
      </c>
      <c r="BP43" s="277" t="str">
        <f t="shared" si="12"/>
        <v/>
      </c>
      <c r="BQ43" s="278"/>
      <c r="BR43" s="279"/>
      <c r="BS43" s="280"/>
      <c r="BT43" s="274">
        <f t="shared" si="13"/>
        <v>0</v>
      </c>
      <c r="BU43" s="275" t="str">
        <f t="shared" si="14"/>
        <v/>
      </c>
      <c r="BV43" s="276" t="str">
        <f t="shared" si="15"/>
        <v/>
      </c>
      <c r="BW43" s="276" t="str">
        <f t="shared" si="16"/>
        <v/>
      </c>
      <c r="BX43" s="276" t="str">
        <f t="shared" si="17"/>
        <v/>
      </c>
      <c r="BY43" s="276" t="str">
        <f t="shared" si="18"/>
        <v/>
      </c>
      <c r="BZ43" s="276" t="str">
        <f t="shared" si="19"/>
        <v/>
      </c>
      <c r="CA43" s="276" t="str">
        <f t="shared" si="20"/>
        <v/>
      </c>
      <c r="CB43" s="276" t="str">
        <f t="shared" si="21"/>
        <v/>
      </c>
      <c r="CC43" s="276" t="str">
        <f t="shared" si="22"/>
        <v/>
      </c>
      <c r="CD43" s="276" t="str">
        <f t="shared" si="23"/>
        <v/>
      </c>
      <c r="CE43" s="277" t="str">
        <f t="shared" si="24"/>
        <v/>
      </c>
      <c r="CF43" s="278"/>
      <c r="CG43" s="281"/>
      <c r="CH43" s="281"/>
      <c r="CI43" s="281"/>
      <c r="CJ43" s="280"/>
      <c r="CK43" s="282">
        <f t="shared" si="25"/>
        <v>0</v>
      </c>
      <c r="CL43" s="283">
        <f t="shared" si="26"/>
        <v>8000000</v>
      </c>
      <c r="CM43" s="284">
        <f t="shared" si="27"/>
        <v>0</v>
      </c>
      <c r="CN43" s="284">
        <f t="shared" si="28"/>
        <v>7999999</v>
      </c>
      <c r="CO43" s="284">
        <f t="shared" si="29"/>
        <v>1</v>
      </c>
      <c r="CP43" s="280">
        <f t="shared" si="30"/>
        <v>1</v>
      </c>
      <c r="CQ43" s="285"/>
      <c r="CR43" s="291"/>
      <c r="CS43" s="293"/>
      <c r="CV43" s="291"/>
      <c r="CW43" s="292"/>
      <c r="CX43" s="292"/>
      <c r="CY43" s="292"/>
      <c r="CZ43" s="292"/>
      <c r="DA43" s="292"/>
      <c r="DB43" s="292"/>
      <c r="DC43" s="292"/>
      <c r="DD43" s="292"/>
      <c r="DE43" s="293"/>
      <c r="DF43" s="291"/>
      <c r="DG43" s="292"/>
      <c r="DH43" s="292"/>
      <c r="DI43" s="292"/>
      <c r="DJ43" s="292"/>
      <c r="DK43" s="292"/>
      <c r="DL43" s="292"/>
      <c r="DM43" s="292"/>
      <c r="DN43" s="292"/>
      <c r="DO43" s="292"/>
      <c r="DP43" s="293"/>
      <c r="DQ43" s="141"/>
      <c r="DR43" s="291"/>
      <c r="DS43" s="292"/>
      <c r="DT43" s="292"/>
      <c r="DU43" s="292"/>
      <c r="DV43" s="292"/>
      <c r="DW43" s="292"/>
      <c r="DX43" s="292"/>
      <c r="DY43" s="292"/>
      <c r="DZ43" s="292"/>
      <c r="EA43" s="292"/>
      <c r="EB43" s="292"/>
      <c r="EC43" s="292"/>
      <c r="ED43" s="292"/>
      <c r="EE43" s="292"/>
      <c r="EF43" s="301"/>
      <c r="EG43" s="301"/>
      <c r="EH43" s="301"/>
      <c r="EI43" s="301"/>
      <c r="EJ43" s="301"/>
      <c r="EK43" s="301"/>
      <c r="EL43" s="301"/>
      <c r="EM43" s="301"/>
      <c r="EN43" s="301"/>
      <c r="EO43" s="317">
        <f t="shared" si="31"/>
        <v>0</v>
      </c>
      <c r="EP43" s="301"/>
      <c r="EQ43" s="293"/>
      <c r="ES43" s="288">
        <f t="shared" si="32"/>
        <v>2014</v>
      </c>
      <c r="ET43" s="289">
        <f t="shared" si="33"/>
        <v>0</v>
      </c>
      <c r="EU43" s="290">
        <f t="shared" si="34"/>
        <v>0</v>
      </c>
      <c r="EV43" s="290">
        <f t="shared" si="35"/>
        <v>0</v>
      </c>
      <c r="EW43" s="290">
        <f t="shared" si="36"/>
        <v>0</v>
      </c>
      <c r="EX43" s="291"/>
      <c r="EY43" s="292"/>
      <c r="EZ43" s="292"/>
      <c r="FA43" s="293"/>
      <c r="FB43" s="294">
        <f t="shared" si="37"/>
        <v>0</v>
      </c>
    </row>
    <row r="44" spans="1:158" s="287" customFormat="1" x14ac:dyDescent="0.15">
      <c r="A44" s="296">
        <v>30</v>
      </c>
      <c r="B44" s="297"/>
      <c r="C44" s="298" t="s">
        <v>161</v>
      </c>
      <c r="D44" s="248">
        <f>IF(C44="","",(VLOOKUP(C44,PD!A:B,2,FALSE)))</f>
        <v>12</v>
      </c>
      <c r="E44" s="299" t="s">
        <v>412</v>
      </c>
      <c r="F44" s="299" t="s">
        <v>453</v>
      </c>
      <c r="G44" s="292" t="s">
        <v>454</v>
      </c>
      <c r="H44" s="300">
        <v>12</v>
      </c>
      <c r="I44" s="292" t="s">
        <v>455</v>
      </c>
      <c r="J44" s="300">
        <v>8</v>
      </c>
      <c r="K44" s="293"/>
      <c r="L44" s="291"/>
      <c r="M44" s="292" t="s">
        <v>310</v>
      </c>
      <c r="N44" s="301"/>
      <c r="O44" s="302">
        <v>1</v>
      </c>
      <c r="P44" s="300">
        <v>15</v>
      </c>
      <c r="Q44" s="303">
        <v>46</v>
      </c>
      <c r="R44" s="302">
        <v>1</v>
      </c>
      <c r="S44" s="292"/>
      <c r="T44" s="300"/>
      <c r="U44" s="293"/>
      <c r="V44" s="296" t="s">
        <v>430</v>
      </c>
      <c r="W44" s="292" t="s">
        <v>456</v>
      </c>
      <c r="X44" s="292"/>
      <c r="Y44" s="292"/>
      <c r="Z44" s="303"/>
      <c r="AA44" s="291"/>
      <c r="AB44" s="300"/>
      <c r="AC44" s="293"/>
      <c r="AD44" s="304"/>
      <c r="AE44" s="301"/>
      <c r="AF44" s="296">
        <v>1</v>
      </c>
      <c r="AG44" s="297">
        <v>5</v>
      </c>
      <c r="AH44" s="305">
        <v>51.34</v>
      </c>
      <c r="AI44" s="306" t="s">
        <v>407</v>
      </c>
      <c r="AJ44" s="302">
        <v>22</v>
      </c>
      <c r="AK44" s="260">
        <f>IF(AJ44="","",(VLOOKUP(AJ44,償却率表!A:B,2,FALSE)))</f>
        <v>4.5999999999999999E-2</v>
      </c>
      <c r="AL44" s="307" t="s">
        <v>153</v>
      </c>
      <c r="AM44" s="262">
        <f>IF(AL44="","",(VLOOKUP(AL44,PD!G:H,2,FALSE)))</f>
        <v>1</v>
      </c>
      <c r="AN44" s="318" t="s">
        <v>458</v>
      </c>
      <c r="AO44" s="309">
        <v>1991</v>
      </c>
      <c r="AP44" s="319" t="s">
        <v>458</v>
      </c>
      <c r="AQ44" s="266">
        <v>1991</v>
      </c>
      <c r="AR44" s="267">
        <f t="shared" si="0"/>
        <v>23</v>
      </c>
      <c r="AS44" s="293">
        <v>2013</v>
      </c>
      <c r="AT44" s="311"/>
      <c r="AU44" s="312"/>
      <c r="AV44" s="313">
        <v>8000000</v>
      </c>
      <c r="AW44" s="314"/>
      <c r="AX44" s="296">
        <v>1</v>
      </c>
      <c r="AY44" s="315" t="s">
        <v>438</v>
      </c>
      <c r="AZ44" s="248">
        <f>IF(AY44="","",(VLOOKUP(AY44,PD!J:K,2,FALSE)))</f>
        <v>3</v>
      </c>
      <c r="BA44" s="300">
        <v>2014</v>
      </c>
      <c r="BB44" s="316">
        <f t="shared" si="38"/>
        <v>0</v>
      </c>
      <c r="BC44" s="291"/>
      <c r="BD44" s="292"/>
      <c r="BE44" s="301"/>
      <c r="BF44" s="274">
        <f t="shared" si="2"/>
        <v>0</v>
      </c>
      <c r="BG44" s="275" t="str">
        <f t="shared" si="3"/>
        <v/>
      </c>
      <c r="BH44" s="276" t="str">
        <f t="shared" si="4"/>
        <v/>
      </c>
      <c r="BI44" s="276" t="str">
        <f t="shared" si="5"/>
        <v/>
      </c>
      <c r="BJ44" s="276" t="str">
        <f t="shared" si="6"/>
        <v/>
      </c>
      <c r="BK44" s="276" t="str">
        <f t="shared" si="7"/>
        <v/>
      </c>
      <c r="BL44" s="276" t="str">
        <f t="shared" si="8"/>
        <v/>
      </c>
      <c r="BM44" s="276" t="str">
        <f t="shared" si="9"/>
        <v/>
      </c>
      <c r="BN44" s="276" t="str">
        <f t="shared" si="10"/>
        <v/>
      </c>
      <c r="BO44" s="276" t="str">
        <f t="shared" si="11"/>
        <v/>
      </c>
      <c r="BP44" s="277" t="str">
        <f t="shared" si="12"/>
        <v/>
      </c>
      <c r="BQ44" s="278"/>
      <c r="BR44" s="279"/>
      <c r="BS44" s="280"/>
      <c r="BT44" s="274">
        <f t="shared" si="13"/>
        <v>0</v>
      </c>
      <c r="BU44" s="275" t="str">
        <f t="shared" si="14"/>
        <v/>
      </c>
      <c r="BV44" s="276" t="str">
        <f t="shared" si="15"/>
        <v/>
      </c>
      <c r="BW44" s="276" t="str">
        <f t="shared" si="16"/>
        <v/>
      </c>
      <c r="BX44" s="276" t="str">
        <f t="shared" si="17"/>
        <v/>
      </c>
      <c r="BY44" s="276" t="str">
        <f t="shared" si="18"/>
        <v/>
      </c>
      <c r="BZ44" s="276" t="str">
        <f t="shared" si="19"/>
        <v/>
      </c>
      <c r="CA44" s="276" t="str">
        <f t="shared" si="20"/>
        <v/>
      </c>
      <c r="CB44" s="276" t="str">
        <f t="shared" si="21"/>
        <v/>
      </c>
      <c r="CC44" s="276" t="str">
        <f t="shared" si="22"/>
        <v/>
      </c>
      <c r="CD44" s="276" t="str">
        <f t="shared" si="23"/>
        <v/>
      </c>
      <c r="CE44" s="277" t="str">
        <f t="shared" si="24"/>
        <v/>
      </c>
      <c r="CF44" s="278"/>
      <c r="CG44" s="281"/>
      <c r="CH44" s="281"/>
      <c r="CI44" s="281"/>
      <c r="CJ44" s="280"/>
      <c r="CK44" s="282">
        <f t="shared" si="25"/>
        <v>0</v>
      </c>
      <c r="CL44" s="283">
        <f t="shared" si="26"/>
        <v>8000000</v>
      </c>
      <c r="CM44" s="284">
        <f t="shared" si="27"/>
        <v>0</v>
      </c>
      <c r="CN44" s="284">
        <f t="shared" si="28"/>
        <v>7999999</v>
      </c>
      <c r="CO44" s="284">
        <f t="shared" si="29"/>
        <v>1</v>
      </c>
      <c r="CP44" s="280">
        <f t="shared" si="30"/>
        <v>1</v>
      </c>
      <c r="CQ44" s="285"/>
      <c r="CR44" s="291"/>
      <c r="CS44" s="293"/>
      <c r="CV44" s="291"/>
      <c r="CW44" s="292"/>
      <c r="CX44" s="292"/>
      <c r="CY44" s="292"/>
      <c r="CZ44" s="292"/>
      <c r="DA44" s="292"/>
      <c r="DB44" s="292"/>
      <c r="DC44" s="292"/>
      <c r="DD44" s="292"/>
      <c r="DE44" s="293"/>
      <c r="DF44" s="291"/>
      <c r="DG44" s="292"/>
      <c r="DH44" s="292"/>
      <c r="DI44" s="292"/>
      <c r="DJ44" s="292"/>
      <c r="DK44" s="292"/>
      <c r="DL44" s="292"/>
      <c r="DM44" s="292"/>
      <c r="DN44" s="292"/>
      <c r="DO44" s="292"/>
      <c r="DP44" s="293"/>
      <c r="DQ44" s="141"/>
      <c r="DR44" s="291"/>
      <c r="DS44" s="292"/>
      <c r="DT44" s="292"/>
      <c r="DU44" s="292"/>
      <c r="DV44" s="292"/>
      <c r="DW44" s="292"/>
      <c r="DX44" s="292"/>
      <c r="DY44" s="292"/>
      <c r="DZ44" s="292"/>
      <c r="EA44" s="292"/>
      <c r="EB44" s="292"/>
      <c r="EC44" s="292"/>
      <c r="ED44" s="292"/>
      <c r="EE44" s="292"/>
      <c r="EF44" s="301"/>
      <c r="EG44" s="301"/>
      <c r="EH44" s="301"/>
      <c r="EI44" s="301"/>
      <c r="EJ44" s="301"/>
      <c r="EK44" s="301"/>
      <c r="EL44" s="301"/>
      <c r="EM44" s="301"/>
      <c r="EN44" s="301"/>
      <c r="EO44" s="317">
        <f t="shared" si="31"/>
        <v>0</v>
      </c>
      <c r="EP44" s="301"/>
      <c r="EQ44" s="293"/>
      <c r="ES44" s="288">
        <f t="shared" si="32"/>
        <v>2014</v>
      </c>
      <c r="ET44" s="289">
        <f t="shared" si="33"/>
        <v>0</v>
      </c>
      <c r="EU44" s="290">
        <f t="shared" si="34"/>
        <v>0</v>
      </c>
      <c r="EV44" s="290">
        <f t="shared" si="35"/>
        <v>0</v>
      </c>
      <c r="EW44" s="290">
        <f t="shared" si="36"/>
        <v>0</v>
      </c>
      <c r="EX44" s="291"/>
      <c r="EY44" s="292"/>
      <c r="EZ44" s="292"/>
      <c r="FA44" s="293"/>
      <c r="FB44" s="294">
        <f t="shared" si="37"/>
        <v>0</v>
      </c>
    </row>
    <row r="45" spans="1:158" s="287" customFormat="1" x14ac:dyDescent="0.15">
      <c r="A45" s="296">
        <v>31</v>
      </c>
      <c r="B45" s="297"/>
      <c r="C45" s="298" t="s">
        <v>161</v>
      </c>
      <c r="D45" s="248">
        <f>IF(C45="","",(VLOOKUP(C45,PD!A:B,2,FALSE)))</f>
        <v>12</v>
      </c>
      <c r="E45" s="299" t="s">
        <v>412</v>
      </c>
      <c r="F45" s="299" t="s">
        <v>453</v>
      </c>
      <c r="G45" s="292" t="s">
        <v>454</v>
      </c>
      <c r="H45" s="300">
        <v>12</v>
      </c>
      <c r="I45" s="292" t="s">
        <v>455</v>
      </c>
      <c r="J45" s="300">
        <v>8</v>
      </c>
      <c r="K45" s="293"/>
      <c r="L45" s="291"/>
      <c r="M45" s="292" t="s">
        <v>310</v>
      </c>
      <c r="N45" s="301"/>
      <c r="O45" s="302">
        <v>1</v>
      </c>
      <c r="P45" s="300">
        <v>15</v>
      </c>
      <c r="Q45" s="303">
        <v>46</v>
      </c>
      <c r="R45" s="302">
        <v>1</v>
      </c>
      <c r="S45" s="292"/>
      <c r="T45" s="300"/>
      <c r="U45" s="293"/>
      <c r="V45" s="296" t="s">
        <v>430</v>
      </c>
      <c r="W45" s="292" t="s">
        <v>456</v>
      </c>
      <c r="X45" s="292"/>
      <c r="Y45" s="292"/>
      <c r="Z45" s="303"/>
      <c r="AA45" s="291"/>
      <c r="AB45" s="300"/>
      <c r="AC45" s="293"/>
      <c r="AD45" s="304"/>
      <c r="AE45" s="301"/>
      <c r="AF45" s="296">
        <v>1</v>
      </c>
      <c r="AG45" s="297">
        <v>5</v>
      </c>
      <c r="AH45" s="311">
        <v>51.34</v>
      </c>
      <c r="AI45" s="306" t="s">
        <v>407</v>
      </c>
      <c r="AJ45" s="302">
        <v>22</v>
      </c>
      <c r="AK45" s="260">
        <f>IF(AJ45="","",(VLOOKUP(AJ45,償却率表!A:B,2,FALSE)))</f>
        <v>4.5999999999999999E-2</v>
      </c>
      <c r="AL45" s="307" t="s">
        <v>153</v>
      </c>
      <c r="AM45" s="262">
        <f>IF(AL45="","",(VLOOKUP(AL45,PD!G:H,2,FALSE)))</f>
        <v>1</v>
      </c>
      <c r="AN45" s="318" t="s">
        <v>458</v>
      </c>
      <c r="AO45" s="309">
        <v>1991</v>
      </c>
      <c r="AP45" s="319" t="s">
        <v>458</v>
      </c>
      <c r="AQ45" s="266">
        <v>1991</v>
      </c>
      <c r="AR45" s="267">
        <f t="shared" si="0"/>
        <v>23</v>
      </c>
      <c r="AS45" s="293">
        <v>2013</v>
      </c>
      <c r="AT45" s="311"/>
      <c r="AU45" s="312"/>
      <c r="AV45" s="313">
        <v>8000000</v>
      </c>
      <c r="AW45" s="314"/>
      <c r="AX45" s="296">
        <v>1</v>
      </c>
      <c r="AY45" s="315" t="s">
        <v>438</v>
      </c>
      <c r="AZ45" s="248">
        <f>IF(AY45="","",(VLOOKUP(AY45,PD!J:K,2,FALSE)))</f>
        <v>3</v>
      </c>
      <c r="BA45" s="300">
        <v>2014</v>
      </c>
      <c r="BB45" s="316">
        <f t="shared" si="38"/>
        <v>0</v>
      </c>
      <c r="BC45" s="291"/>
      <c r="BD45" s="292"/>
      <c r="BE45" s="301"/>
      <c r="BF45" s="274">
        <f t="shared" si="2"/>
        <v>0</v>
      </c>
      <c r="BG45" s="275" t="str">
        <f t="shared" si="3"/>
        <v/>
      </c>
      <c r="BH45" s="276" t="str">
        <f t="shared" si="4"/>
        <v/>
      </c>
      <c r="BI45" s="276" t="str">
        <f t="shared" si="5"/>
        <v/>
      </c>
      <c r="BJ45" s="276" t="str">
        <f t="shared" si="6"/>
        <v/>
      </c>
      <c r="BK45" s="276" t="str">
        <f t="shared" si="7"/>
        <v/>
      </c>
      <c r="BL45" s="276" t="str">
        <f t="shared" si="8"/>
        <v/>
      </c>
      <c r="BM45" s="276" t="str">
        <f t="shared" si="9"/>
        <v/>
      </c>
      <c r="BN45" s="276" t="str">
        <f t="shared" si="10"/>
        <v/>
      </c>
      <c r="BO45" s="276" t="str">
        <f t="shared" si="11"/>
        <v/>
      </c>
      <c r="BP45" s="277" t="str">
        <f t="shared" si="12"/>
        <v/>
      </c>
      <c r="BQ45" s="278"/>
      <c r="BR45" s="279"/>
      <c r="BS45" s="280"/>
      <c r="BT45" s="274">
        <f t="shared" si="13"/>
        <v>0</v>
      </c>
      <c r="BU45" s="275" t="str">
        <f t="shared" si="14"/>
        <v/>
      </c>
      <c r="BV45" s="276" t="str">
        <f t="shared" si="15"/>
        <v/>
      </c>
      <c r="BW45" s="276" t="str">
        <f t="shared" si="16"/>
        <v/>
      </c>
      <c r="BX45" s="276" t="str">
        <f t="shared" si="17"/>
        <v/>
      </c>
      <c r="BY45" s="276" t="str">
        <f t="shared" si="18"/>
        <v/>
      </c>
      <c r="BZ45" s="276" t="str">
        <f t="shared" si="19"/>
        <v/>
      </c>
      <c r="CA45" s="276" t="str">
        <f t="shared" si="20"/>
        <v/>
      </c>
      <c r="CB45" s="276" t="str">
        <f t="shared" si="21"/>
        <v/>
      </c>
      <c r="CC45" s="276" t="str">
        <f t="shared" si="22"/>
        <v/>
      </c>
      <c r="CD45" s="276" t="str">
        <f t="shared" si="23"/>
        <v/>
      </c>
      <c r="CE45" s="277" t="str">
        <f t="shared" si="24"/>
        <v/>
      </c>
      <c r="CF45" s="278"/>
      <c r="CG45" s="281"/>
      <c r="CH45" s="281"/>
      <c r="CI45" s="281"/>
      <c r="CJ45" s="280"/>
      <c r="CK45" s="282">
        <f t="shared" si="25"/>
        <v>0</v>
      </c>
      <c r="CL45" s="283">
        <f t="shared" si="26"/>
        <v>8000000</v>
      </c>
      <c r="CM45" s="284">
        <f t="shared" si="27"/>
        <v>0</v>
      </c>
      <c r="CN45" s="284">
        <f t="shared" si="28"/>
        <v>7999999</v>
      </c>
      <c r="CO45" s="284">
        <f t="shared" si="29"/>
        <v>1</v>
      </c>
      <c r="CP45" s="280">
        <f t="shared" si="30"/>
        <v>1</v>
      </c>
      <c r="CQ45" s="285"/>
      <c r="CR45" s="291"/>
      <c r="CS45" s="293"/>
      <c r="CV45" s="291"/>
      <c r="CW45" s="292"/>
      <c r="CX45" s="292"/>
      <c r="CY45" s="292"/>
      <c r="CZ45" s="292"/>
      <c r="DA45" s="292"/>
      <c r="DB45" s="292"/>
      <c r="DC45" s="292"/>
      <c r="DD45" s="292"/>
      <c r="DE45" s="293"/>
      <c r="DF45" s="291"/>
      <c r="DG45" s="292"/>
      <c r="DH45" s="292"/>
      <c r="DI45" s="292"/>
      <c r="DJ45" s="292"/>
      <c r="DK45" s="292"/>
      <c r="DL45" s="292"/>
      <c r="DM45" s="292"/>
      <c r="DN45" s="292"/>
      <c r="DO45" s="292"/>
      <c r="DP45" s="293"/>
      <c r="DQ45" s="141"/>
      <c r="DR45" s="291"/>
      <c r="DS45" s="292"/>
      <c r="DT45" s="292"/>
      <c r="DU45" s="292"/>
      <c r="DV45" s="292"/>
      <c r="DW45" s="292"/>
      <c r="DX45" s="292"/>
      <c r="DY45" s="292"/>
      <c r="DZ45" s="292"/>
      <c r="EA45" s="292"/>
      <c r="EB45" s="292"/>
      <c r="EC45" s="292"/>
      <c r="ED45" s="292"/>
      <c r="EE45" s="292"/>
      <c r="EF45" s="301"/>
      <c r="EG45" s="301"/>
      <c r="EH45" s="301"/>
      <c r="EI45" s="301"/>
      <c r="EJ45" s="301"/>
      <c r="EK45" s="301"/>
      <c r="EL45" s="301"/>
      <c r="EM45" s="301"/>
      <c r="EN45" s="301"/>
      <c r="EO45" s="317">
        <f t="shared" si="31"/>
        <v>0</v>
      </c>
      <c r="EP45" s="301"/>
      <c r="EQ45" s="293"/>
      <c r="ES45" s="288">
        <f t="shared" si="32"/>
        <v>2014</v>
      </c>
      <c r="ET45" s="289">
        <f t="shared" si="33"/>
        <v>0</v>
      </c>
      <c r="EU45" s="290">
        <f t="shared" si="34"/>
        <v>0</v>
      </c>
      <c r="EV45" s="290">
        <f t="shared" si="35"/>
        <v>0</v>
      </c>
      <c r="EW45" s="290">
        <f t="shared" si="36"/>
        <v>0</v>
      </c>
      <c r="EX45" s="291"/>
      <c r="EY45" s="292"/>
      <c r="EZ45" s="292"/>
      <c r="FA45" s="293"/>
      <c r="FB45" s="294">
        <f t="shared" si="37"/>
        <v>0</v>
      </c>
    </row>
    <row r="46" spans="1:158" s="287" customFormat="1" x14ac:dyDescent="0.15">
      <c r="A46" s="296">
        <v>32</v>
      </c>
      <c r="B46" s="297"/>
      <c r="C46" s="298" t="s">
        <v>161</v>
      </c>
      <c r="D46" s="248">
        <f>IF(C46="","",(VLOOKUP(C46,PD!A:B,2,FALSE)))</f>
        <v>12</v>
      </c>
      <c r="E46" s="299" t="s">
        <v>412</v>
      </c>
      <c r="F46" s="299" t="s">
        <v>453</v>
      </c>
      <c r="G46" s="292" t="s">
        <v>454</v>
      </c>
      <c r="H46" s="300">
        <v>12</v>
      </c>
      <c r="I46" s="292" t="s">
        <v>455</v>
      </c>
      <c r="J46" s="300">
        <v>8</v>
      </c>
      <c r="K46" s="293"/>
      <c r="L46" s="291"/>
      <c r="M46" s="292" t="s">
        <v>310</v>
      </c>
      <c r="N46" s="301"/>
      <c r="O46" s="302">
        <v>1</v>
      </c>
      <c r="P46" s="300">
        <v>15</v>
      </c>
      <c r="Q46" s="303">
        <v>46</v>
      </c>
      <c r="R46" s="302">
        <v>1</v>
      </c>
      <c r="S46" s="292"/>
      <c r="T46" s="300"/>
      <c r="U46" s="293"/>
      <c r="V46" s="296" t="s">
        <v>430</v>
      </c>
      <c r="W46" s="292" t="s">
        <v>456</v>
      </c>
      <c r="X46" s="292"/>
      <c r="Y46" s="292"/>
      <c r="Z46" s="303"/>
      <c r="AA46" s="291"/>
      <c r="AB46" s="300"/>
      <c r="AC46" s="293"/>
      <c r="AD46" s="304"/>
      <c r="AE46" s="301"/>
      <c r="AF46" s="296">
        <v>1</v>
      </c>
      <c r="AG46" s="297">
        <v>5</v>
      </c>
      <c r="AH46" s="305">
        <v>51.34</v>
      </c>
      <c r="AI46" s="306" t="s">
        <v>407</v>
      </c>
      <c r="AJ46" s="302">
        <v>22</v>
      </c>
      <c r="AK46" s="260">
        <f>IF(AJ46="","",(VLOOKUP(AJ46,償却率表!A:B,2,FALSE)))</f>
        <v>4.5999999999999999E-2</v>
      </c>
      <c r="AL46" s="307" t="s">
        <v>153</v>
      </c>
      <c r="AM46" s="262">
        <f>IF(AL46="","",(VLOOKUP(AL46,PD!G:H,2,FALSE)))</f>
        <v>1</v>
      </c>
      <c r="AN46" s="318" t="s">
        <v>458</v>
      </c>
      <c r="AO46" s="309">
        <v>1991</v>
      </c>
      <c r="AP46" s="319" t="s">
        <v>458</v>
      </c>
      <c r="AQ46" s="266">
        <v>1991</v>
      </c>
      <c r="AR46" s="267">
        <f t="shared" si="0"/>
        <v>23</v>
      </c>
      <c r="AS46" s="293">
        <v>2013</v>
      </c>
      <c r="AT46" s="311"/>
      <c r="AU46" s="312"/>
      <c r="AV46" s="313">
        <v>8000000</v>
      </c>
      <c r="AW46" s="314"/>
      <c r="AX46" s="296">
        <v>1</v>
      </c>
      <c r="AY46" s="315" t="s">
        <v>438</v>
      </c>
      <c r="AZ46" s="248">
        <f>IF(AY46="","",(VLOOKUP(AY46,PD!J:K,2,FALSE)))</f>
        <v>3</v>
      </c>
      <c r="BA46" s="300">
        <v>2014</v>
      </c>
      <c r="BB46" s="316">
        <f t="shared" si="38"/>
        <v>0</v>
      </c>
      <c r="BC46" s="291"/>
      <c r="BD46" s="292"/>
      <c r="BE46" s="301"/>
      <c r="BF46" s="274">
        <f t="shared" si="2"/>
        <v>0</v>
      </c>
      <c r="BG46" s="275" t="str">
        <f t="shared" si="3"/>
        <v/>
      </c>
      <c r="BH46" s="276" t="str">
        <f t="shared" si="4"/>
        <v/>
      </c>
      <c r="BI46" s="276" t="str">
        <f t="shared" si="5"/>
        <v/>
      </c>
      <c r="BJ46" s="276" t="str">
        <f t="shared" si="6"/>
        <v/>
      </c>
      <c r="BK46" s="276" t="str">
        <f t="shared" si="7"/>
        <v/>
      </c>
      <c r="BL46" s="276" t="str">
        <f t="shared" si="8"/>
        <v/>
      </c>
      <c r="BM46" s="276" t="str">
        <f t="shared" si="9"/>
        <v/>
      </c>
      <c r="BN46" s="276" t="str">
        <f t="shared" si="10"/>
        <v/>
      </c>
      <c r="BO46" s="276" t="str">
        <f t="shared" si="11"/>
        <v/>
      </c>
      <c r="BP46" s="277" t="str">
        <f t="shared" si="12"/>
        <v/>
      </c>
      <c r="BQ46" s="278"/>
      <c r="BR46" s="279"/>
      <c r="BS46" s="280"/>
      <c r="BT46" s="274">
        <f t="shared" si="13"/>
        <v>0</v>
      </c>
      <c r="BU46" s="275" t="str">
        <f t="shared" si="14"/>
        <v/>
      </c>
      <c r="BV46" s="276" t="str">
        <f t="shared" si="15"/>
        <v/>
      </c>
      <c r="BW46" s="276" t="str">
        <f t="shared" si="16"/>
        <v/>
      </c>
      <c r="BX46" s="276" t="str">
        <f t="shared" si="17"/>
        <v/>
      </c>
      <c r="BY46" s="276" t="str">
        <f t="shared" si="18"/>
        <v/>
      </c>
      <c r="BZ46" s="276" t="str">
        <f t="shared" si="19"/>
        <v/>
      </c>
      <c r="CA46" s="276" t="str">
        <f t="shared" si="20"/>
        <v/>
      </c>
      <c r="CB46" s="276" t="str">
        <f t="shared" si="21"/>
        <v/>
      </c>
      <c r="CC46" s="276" t="str">
        <f t="shared" si="22"/>
        <v/>
      </c>
      <c r="CD46" s="276" t="str">
        <f t="shared" si="23"/>
        <v/>
      </c>
      <c r="CE46" s="277" t="str">
        <f t="shared" si="24"/>
        <v/>
      </c>
      <c r="CF46" s="278"/>
      <c r="CG46" s="281"/>
      <c r="CH46" s="281"/>
      <c r="CI46" s="281"/>
      <c r="CJ46" s="280"/>
      <c r="CK46" s="282">
        <f t="shared" si="25"/>
        <v>0</v>
      </c>
      <c r="CL46" s="283">
        <f t="shared" si="26"/>
        <v>8000000</v>
      </c>
      <c r="CM46" s="284">
        <f t="shared" si="27"/>
        <v>0</v>
      </c>
      <c r="CN46" s="284">
        <f t="shared" si="28"/>
        <v>7999999</v>
      </c>
      <c r="CO46" s="284">
        <f t="shared" si="29"/>
        <v>1</v>
      </c>
      <c r="CP46" s="280">
        <f t="shared" si="30"/>
        <v>1</v>
      </c>
      <c r="CQ46" s="285"/>
      <c r="CR46" s="291"/>
      <c r="CS46" s="293"/>
      <c r="CV46" s="291"/>
      <c r="CW46" s="292"/>
      <c r="CX46" s="292"/>
      <c r="CY46" s="292"/>
      <c r="CZ46" s="292"/>
      <c r="DA46" s="292"/>
      <c r="DB46" s="292"/>
      <c r="DC46" s="292"/>
      <c r="DD46" s="292"/>
      <c r="DE46" s="293"/>
      <c r="DF46" s="291"/>
      <c r="DG46" s="292"/>
      <c r="DH46" s="292"/>
      <c r="DI46" s="292"/>
      <c r="DJ46" s="292"/>
      <c r="DK46" s="292"/>
      <c r="DL46" s="292"/>
      <c r="DM46" s="292"/>
      <c r="DN46" s="292"/>
      <c r="DO46" s="292"/>
      <c r="DP46" s="293"/>
      <c r="DQ46" s="141"/>
      <c r="DR46" s="291"/>
      <c r="DS46" s="292"/>
      <c r="DT46" s="292"/>
      <c r="DU46" s="292"/>
      <c r="DV46" s="292"/>
      <c r="DW46" s="292"/>
      <c r="DX46" s="292"/>
      <c r="DY46" s="292"/>
      <c r="DZ46" s="292"/>
      <c r="EA46" s="292"/>
      <c r="EB46" s="292"/>
      <c r="EC46" s="292"/>
      <c r="ED46" s="292"/>
      <c r="EE46" s="292"/>
      <c r="EF46" s="301"/>
      <c r="EG46" s="301"/>
      <c r="EH46" s="301"/>
      <c r="EI46" s="301"/>
      <c r="EJ46" s="301"/>
      <c r="EK46" s="301"/>
      <c r="EL46" s="301"/>
      <c r="EM46" s="301"/>
      <c r="EN46" s="301"/>
      <c r="EO46" s="317">
        <f t="shared" si="31"/>
        <v>0</v>
      </c>
      <c r="EP46" s="301"/>
      <c r="EQ46" s="293"/>
      <c r="ES46" s="288">
        <f t="shared" si="32"/>
        <v>2014</v>
      </c>
      <c r="ET46" s="289">
        <f t="shared" si="33"/>
        <v>0</v>
      </c>
      <c r="EU46" s="290">
        <f t="shared" si="34"/>
        <v>0</v>
      </c>
      <c r="EV46" s="290">
        <f t="shared" si="35"/>
        <v>0</v>
      </c>
      <c r="EW46" s="290">
        <f t="shared" si="36"/>
        <v>0</v>
      </c>
      <c r="EX46" s="291"/>
      <c r="EY46" s="292"/>
      <c r="EZ46" s="292"/>
      <c r="FA46" s="293"/>
      <c r="FB46" s="294">
        <f t="shared" si="37"/>
        <v>0</v>
      </c>
    </row>
    <row r="47" spans="1:158" s="287" customFormat="1" x14ac:dyDescent="0.15">
      <c r="A47" s="296">
        <v>33</v>
      </c>
      <c r="B47" s="297"/>
      <c r="C47" s="298" t="s">
        <v>161</v>
      </c>
      <c r="D47" s="248">
        <f>IF(C47="","",(VLOOKUP(C47,PD!A:B,2,FALSE)))</f>
        <v>12</v>
      </c>
      <c r="E47" s="299" t="s">
        <v>412</v>
      </c>
      <c r="F47" s="299" t="s">
        <v>453</v>
      </c>
      <c r="G47" s="292" t="s">
        <v>454</v>
      </c>
      <c r="H47" s="300">
        <v>12</v>
      </c>
      <c r="I47" s="292" t="s">
        <v>455</v>
      </c>
      <c r="J47" s="300">
        <v>8</v>
      </c>
      <c r="K47" s="293"/>
      <c r="L47" s="291"/>
      <c r="M47" s="292" t="s">
        <v>310</v>
      </c>
      <c r="N47" s="301"/>
      <c r="O47" s="302">
        <v>1</v>
      </c>
      <c r="P47" s="300">
        <v>15</v>
      </c>
      <c r="Q47" s="303">
        <v>46</v>
      </c>
      <c r="R47" s="302">
        <v>1</v>
      </c>
      <c r="S47" s="292"/>
      <c r="T47" s="300"/>
      <c r="U47" s="293"/>
      <c r="V47" s="296" t="s">
        <v>430</v>
      </c>
      <c r="W47" s="292" t="s">
        <v>456</v>
      </c>
      <c r="X47" s="292"/>
      <c r="Y47" s="292"/>
      <c r="Z47" s="303"/>
      <c r="AA47" s="291"/>
      <c r="AB47" s="300"/>
      <c r="AC47" s="293"/>
      <c r="AD47" s="304"/>
      <c r="AE47" s="301"/>
      <c r="AF47" s="296">
        <v>1</v>
      </c>
      <c r="AG47" s="297">
        <v>5</v>
      </c>
      <c r="AH47" s="305">
        <v>51.34</v>
      </c>
      <c r="AI47" s="306" t="s">
        <v>407</v>
      </c>
      <c r="AJ47" s="302">
        <v>22</v>
      </c>
      <c r="AK47" s="260">
        <f>IF(AJ47="","",(VLOOKUP(AJ47,償却率表!A:B,2,FALSE)))</f>
        <v>4.5999999999999999E-2</v>
      </c>
      <c r="AL47" s="307" t="s">
        <v>153</v>
      </c>
      <c r="AM47" s="262">
        <f>IF(AL47="","",(VLOOKUP(AL47,PD!G:H,2,FALSE)))</f>
        <v>1</v>
      </c>
      <c r="AN47" s="318" t="s">
        <v>458</v>
      </c>
      <c r="AO47" s="309">
        <v>1991</v>
      </c>
      <c r="AP47" s="319" t="s">
        <v>458</v>
      </c>
      <c r="AQ47" s="266">
        <v>1991</v>
      </c>
      <c r="AR47" s="267">
        <f t="shared" si="0"/>
        <v>23</v>
      </c>
      <c r="AS47" s="293">
        <v>2013</v>
      </c>
      <c r="AT47" s="311"/>
      <c r="AU47" s="312"/>
      <c r="AV47" s="313">
        <v>8000000</v>
      </c>
      <c r="AW47" s="314"/>
      <c r="AX47" s="296">
        <v>1</v>
      </c>
      <c r="AY47" s="315" t="s">
        <v>438</v>
      </c>
      <c r="AZ47" s="248">
        <f>IF(AY47="","",(VLOOKUP(AY47,PD!J:K,2,FALSE)))</f>
        <v>3</v>
      </c>
      <c r="BA47" s="300">
        <v>2014</v>
      </c>
      <c r="BB47" s="316">
        <f t="shared" si="38"/>
        <v>0</v>
      </c>
      <c r="BC47" s="291"/>
      <c r="BD47" s="292"/>
      <c r="BE47" s="301"/>
      <c r="BF47" s="274">
        <f t="shared" si="2"/>
        <v>0</v>
      </c>
      <c r="BG47" s="275" t="str">
        <f t="shared" si="3"/>
        <v/>
      </c>
      <c r="BH47" s="276" t="str">
        <f t="shared" si="4"/>
        <v/>
      </c>
      <c r="BI47" s="276" t="str">
        <f t="shared" si="5"/>
        <v/>
      </c>
      <c r="BJ47" s="276" t="str">
        <f t="shared" si="6"/>
        <v/>
      </c>
      <c r="BK47" s="276" t="str">
        <f t="shared" si="7"/>
        <v/>
      </c>
      <c r="BL47" s="276" t="str">
        <f t="shared" si="8"/>
        <v/>
      </c>
      <c r="BM47" s="276" t="str">
        <f t="shared" si="9"/>
        <v/>
      </c>
      <c r="BN47" s="276" t="str">
        <f t="shared" si="10"/>
        <v/>
      </c>
      <c r="BO47" s="276" t="str">
        <f t="shared" si="11"/>
        <v/>
      </c>
      <c r="BP47" s="277" t="str">
        <f t="shared" si="12"/>
        <v/>
      </c>
      <c r="BQ47" s="278"/>
      <c r="BR47" s="279"/>
      <c r="BS47" s="280"/>
      <c r="BT47" s="274">
        <f t="shared" si="13"/>
        <v>0</v>
      </c>
      <c r="BU47" s="275" t="str">
        <f t="shared" si="14"/>
        <v/>
      </c>
      <c r="BV47" s="276" t="str">
        <f t="shared" si="15"/>
        <v/>
      </c>
      <c r="BW47" s="276" t="str">
        <f t="shared" si="16"/>
        <v/>
      </c>
      <c r="BX47" s="276" t="str">
        <f t="shared" si="17"/>
        <v/>
      </c>
      <c r="BY47" s="276" t="str">
        <f t="shared" si="18"/>
        <v/>
      </c>
      <c r="BZ47" s="276" t="str">
        <f t="shared" si="19"/>
        <v/>
      </c>
      <c r="CA47" s="276" t="str">
        <f t="shared" si="20"/>
        <v/>
      </c>
      <c r="CB47" s="276" t="str">
        <f t="shared" si="21"/>
        <v/>
      </c>
      <c r="CC47" s="276" t="str">
        <f t="shared" si="22"/>
        <v/>
      </c>
      <c r="CD47" s="276" t="str">
        <f t="shared" si="23"/>
        <v/>
      </c>
      <c r="CE47" s="277" t="str">
        <f t="shared" si="24"/>
        <v/>
      </c>
      <c r="CF47" s="278"/>
      <c r="CG47" s="281"/>
      <c r="CH47" s="281"/>
      <c r="CI47" s="281"/>
      <c r="CJ47" s="280"/>
      <c r="CK47" s="282">
        <f t="shared" si="25"/>
        <v>0</v>
      </c>
      <c r="CL47" s="283">
        <f t="shared" si="26"/>
        <v>8000000</v>
      </c>
      <c r="CM47" s="284">
        <f t="shared" si="27"/>
        <v>0</v>
      </c>
      <c r="CN47" s="284">
        <f t="shared" si="28"/>
        <v>7999999</v>
      </c>
      <c r="CO47" s="284">
        <f t="shared" si="29"/>
        <v>1</v>
      </c>
      <c r="CP47" s="280">
        <f t="shared" si="30"/>
        <v>1</v>
      </c>
      <c r="CQ47" s="285"/>
      <c r="CR47" s="291"/>
      <c r="CS47" s="293"/>
      <c r="CV47" s="291"/>
      <c r="CW47" s="292"/>
      <c r="CX47" s="292"/>
      <c r="CY47" s="292"/>
      <c r="CZ47" s="292"/>
      <c r="DA47" s="292"/>
      <c r="DB47" s="292"/>
      <c r="DC47" s="292"/>
      <c r="DD47" s="292"/>
      <c r="DE47" s="293"/>
      <c r="DF47" s="291"/>
      <c r="DG47" s="292"/>
      <c r="DH47" s="292"/>
      <c r="DI47" s="292"/>
      <c r="DJ47" s="292"/>
      <c r="DK47" s="292"/>
      <c r="DL47" s="292"/>
      <c r="DM47" s="292"/>
      <c r="DN47" s="292"/>
      <c r="DO47" s="292"/>
      <c r="DP47" s="293"/>
      <c r="DQ47" s="141"/>
      <c r="DR47" s="291"/>
      <c r="DS47" s="292"/>
      <c r="DT47" s="292"/>
      <c r="DU47" s="292"/>
      <c r="DV47" s="292"/>
      <c r="DW47" s="292"/>
      <c r="DX47" s="292"/>
      <c r="DY47" s="292"/>
      <c r="DZ47" s="292"/>
      <c r="EA47" s="292"/>
      <c r="EB47" s="292"/>
      <c r="EC47" s="292"/>
      <c r="ED47" s="292"/>
      <c r="EE47" s="292"/>
      <c r="EF47" s="301"/>
      <c r="EG47" s="301"/>
      <c r="EH47" s="301"/>
      <c r="EI47" s="301"/>
      <c r="EJ47" s="301"/>
      <c r="EK47" s="301"/>
      <c r="EL47" s="301"/>
      <c r="EM47" s="301"/>
      <c r="EN47" s="301"/>
      <c r="EO47" s="317">
        <f t="shared" si="31"/>
        <v>0</v>
      </c>
      <c r="EP47" s="301"/>
      <c r="EQ47" s="293"/>
      <c r="ES47" s="288">
        <f t="shared" si="32"/>
        <v>2014</v>
      </c>
      <c r="ET47" s="289">
        <f t="shared" si="33"/>
        <v>0</v>
      </c>
      <c r="EU47" s="290">
        <f t="shared" si="34"/>
        <v>0</v>
      </c>
      <c r="EV47" s="290">
        <f t="shared" si="35"/>
        <v>0</v>
      </c>
      <c r="EW47" s="290">
        <f t="shared" si="36"/>
        <v>0</v>
      </c>
      <c r="EX47" s="291"/>
      <c r="EY47" s="292"/>
      <c r="EZ47" s="292"/>
      <c r="FA47" s="293"/>
      <c r="FB47" s="294">
        <f t="shared" si="37"/>
        <v>0</v>
      </c>
    </row>
    <row r="48" spans="1:158" s="287" customFormat="1" x14ac:dyDescent="0.15">
      <c r="A48" s="296">
        <v>34</v>
      </c>
      <c r="B48" s="297"/>
      <c r="C48" s="298" t="s">
        <v>161</v>
      </c>
      <c r="D48" s="248">
        <f>IF(C48="","",(VLOOKUP(C48,PD!A:B,2,FALSE)))</f>
        <v>12</v>
      </c>
      <c r="E48" s="299" t="s">
        <v>412</v>
      </c>
      <c r="F48" s="299" t="s">
        <v>453</v>
      </c>
      <c r="G48" s="292" t="s">
        <v>454</v>
      </c>
      <c r="H48" s="300">
        <v>12</v>
      </c>
      <c r="I48" s="292" t="s">
        <v>455</v>
      </c>
      <c r="J48" s="300">
        <v>8</v>
      </c>
      <c r="K48" s="293"/>
      <c r="L48" s="291"/>
      <c r="M48" s="292" t="s">
        <v>310</v>
      </c>
      <c r="N48" s="301"/>
      <c r="O48" s="302">
        <v>1</v>
      </c>
      <c r="P48" s="300">
        <v>15</v>
      </c>
      <c r="Q48" s="303">
        <v>46</v>
      </c>
      <c r="R48" s="302">
        <v>1</v>
      </c>
      <c r="S48" s="292"/>
      <c r="T48" s="300"/>
      <c r="U48" s="293"/>
      <c r="V48" s="296" t="s">
        <v>430</v>
      </c>
      <c r="W48" s="292" t="s">
        <v>456</v>
      </c>
      <c r="X48" s="292"/>
      <c r="Y48" s="292"/>
      <c r="Z48" s="303"/>
      <c r="AA48" s="291"/>
      <c r="AB48" s="300"/>
      <c r="AC48" s="293"/>
      <c r="AD48" s="304"/>
      <c r="AE48" s="301"/>
      <c r="AF48" s="296">
        <v>1</v>
      </c>
      <c r="AG48" s="297">
        <v>5</v>
      </c>
      <c r="AH48" s="305">
        <v>51.34</v>
      </c>
      <c r="AI48" s="306" t="s">
        <v>407</v>
      </c>
      <c r="AJ48" s="302">
        <v>22</v>
      </c>
      <c r="AK48" s="260">
        <f>IF(AJ48="","",(VLOOKUP(AJ48,償却率表!A:B,2,FALSE)))</f>
        <v>4.5999999999999999E-2</v>
      </c>
      <c r="AL48" s="307" t="s">
        <v>153</v>
      </c>
      <c r="AM48" s="262">
        <f>IF(AL48="","",(VLOOKUP(AL48,PD!G:H,2,FALSE)))</f>
        <v>1</v>
      </c>
      <c r="AN48" s="318" t="s">
        <v>459</v>
      </c>
      <c r="AO48" s="309">
        <v>1992</v>
      </c>
      <c r="AP48" s="319" t="s">
        <v>459</v>
      </c>
      <c r="AQ48" s="266">
        <v>1992</v>
      </c>
      <c r="AR48" s="267">
        <f t="shared" si="0"/>
        <v>22</v>
      </c>
      <c r="AS48" s="293">
        <v>2014</v>
      </c>
      <c r="AT48" s="311"/>
      <c r="AU48" s="312"/>
      <c r="AV48" s="313">
        <v>8000000</v>
      </c>
      <c r="AW48" s="314"/>
      <c r="AX48" s="296">
        <v>1</v>
      </c>
      <c r="AY48" s="315" t="s">
        <v>438</v>
      </c>
      <c r="AZ48" s="248">
        <f>IF(AY48="","",(VLOOKUP(AY48,PD!J:K,2,FALSE)))</f>
        <v>3</v>
      </c>
      <c r="BA48" s="300">
        <v>2014</v>
      </c>
      <c r="BB48" s="316">
        <f t="shared" si="38"/>
        <v>0</v>
      </c>
      <c r="BC48" s="291"/>
      <c r="BD48" s="292"/>
      <c r="BE48" s="301"/>
      <c r="BF48" s="274">
        <f t="shared" si="2"/>
        <v>0</v>
      </c>
      <c r="BG48" s="275" t="str">
        <f t="shared" si="3"/>
        <v/>
      </c>
      <c r="BH48" s="276" t="str">
        <f t="shared" si="4"/>
        <v/>
      </c>
      <c r="BI48" s="276" t="str">
        <f t="shared" si="5"/>
        <v/>
      </c>
      <c r="BJ48" s="276" t="str">
        <f t="shared" si="6"/>
        <v/>
      </c>
      <c r="BK48" s="276" t="str">
        <f t="shared" si="7"/>
        <v/>
      </c>
      <c r="BL48" s="276" t="str">
        <f t="shared" si="8"/>
        <v/>
      </c>
      <c r="BM48" s="276" t="str">
        <f t="shared" si="9"/>
        <v/>
      </c>
      <c r="BN48" s="276" t="str">
        <f t="shared" si="10"/>
        <v/>
      </c>
      <c r="BO48" s="276" t="str">
        <f t="shared" si="11"/>
        <v/>
      </c>
      <c r="BP48" s="277" t="str">
        <f t="shared" si="12"/>
        <v/>
      </c>
      <c r="BQ48" s="278"/>
      <c r="BR48" s="279"/>
      <c r="BS48" s="280"/>
      <c r="BT48" s="274">
        <f t="shared" si="13"/>
        <v>0</v>
      </c>
      <c r="BU48" s="275" t="str">
        <f t="shared" si="14"/>
        <v/>
      </c>
      <c r="BV48" s="276" t="str">
        <f t="shared" si="15"/>
        <v/>
      </c>
      <c r="BW48" s="276" t="str">
        <f t="shared" si="16"/>
        <v/>
      </c>
      <c r="BX48" s="276" t="str">
        <f t="shared" si="17"/>
        <v/>
      </c>
      <c r="BY48" s="276" t="str">
        <f t="shared" si="18"/>
        <v/>
      </c>
      <c r="BZ48" s="276" t="str">
        <f t="shared" si="19"/>
        <v/>
      </c>
      <c r="CA48" s="276" t="str">
        <f t="shared" si="20"/>
        <v/>
      </c>
      <c r="CB48" s="276" t="str">
        <f t="shared" si="21"/>
        <v/>
      </c>
      <c r="CC48" s="276" t="str">
        <f t="shared" si="22"/>
        <v/>
      </c>
      <c r="CD48" s="276" t="str">
        <f t="shared" si="23"/>
        <v/>
      </c>
      <c r="CE48" s="277" t="str">
        <f t="shared" si="24"/>
        <v/>
      </c>
      <c r="CF48" s="278"/>
      <c r="CG48" s="281"/>
      <c r="CH48" s="281"/>
      <c r="CI48" s="281"/>
      <c r="CJ48" s="280"/>
      <c r="CK48" s="282">
        <f t="shared" si="25"/>
        <v>0</v>
      </c>
      <c r="CL48" s="283">
        <f t="shared" si="26"/>
        <v>8000000</v>
      </c>
      <c r="CM48" s="284">
        <f t="shared" si="27"/>
        <v>271999</v>
      </c>
      <c r="CN48" s="284">
        <f t="shared" si="28"/>
        <v>7999999</v>
      </c>
      <c r="CO48" s="284">
        <f t="shared" si="29"/>
        <v>1</v>
      </c>
      <c r="CP48" s="280">
        <f t="shared" si="30"/>
        <v>272000</v>
      </c>
      <c r="CQ48" s="285"/>
      <c r="CR48" s="291"/>
      <c r="CS48" s="293"/>
      <c r="CV48" s="291"/>
      <c r="CW48" s="292"/>
      <c r="CX48" s="292"/>
      <c r="CY48" s="292"/>
      <c r="CZ48" s="292"/>
      <c r="DA48" s="292"/>
      <c r="DB48" s="292"/>
      <c r="DC48" s="292"/>
      <c r="DD48" s="292"/>
      <c r="DE48" s="293"/>
      <c r="DF48" s="291"/>
      <c r="DG48" s="292"/>
      <c r="DH48" s="292"/>
      <c r="DI48" s="292"/>
      <c r="DJ48" s="292"/>
      <c r="DK48" s="292"/>
      <c r="DL48" s="292"/>
      <c r="DM48" s="292"/>
      <c r="DN48" s="292"/>
      <c r="DO48" s="292"/>
      <c r="DP48" s="293"/>
      <c r="DQ48" s="141"/>
      <c r="DR48" s="291"/>
      <c r="DS48" s="292"/>
      <c r="DT48" s="292"/>
      <c r="DU48" s="292"/>
      <c r="DV48" s="292"/>
      <c r="DW48" s="292"/>
      <c r="DX48" s="292"/>
      <c r="DY48" s="292"/>
      <c r="DZ48" s="292"/>
      <c r="EA48" s="292"/>
      <c r="EB48" s="292"/>
      <c r="EC48" s="292"/>
      <c r="ED48" s="292"/>
      <c r="EE48" s="292"/>
      <c r="EF48" s="301"/>
      <c r="EG48" s="301"/>
      <c r="EH48" s="301"/>
      <c r="EI48" s="301"/>
      <c r="EJ48" s="301"/>
      <c r="EK48" s="301"/>
      <c r="EL48" s="301"/>
      <c r="EM48" s="301"/>
      <c r="EN48" s="301"/>
      <c r="EO48" s="317">
        <f t="shared" si="31"/>
        <v>271999</v>
      </c>
      <c r="EP48" s="301"/>
      <c r="EQ48" s="293"/>
      <c r="ES48" s="288">
        <f t="shared" si="32"/>
        <v>2014</v>
      </c>
      <c r="ET48" s="289">
        <f t="shared" si="33"/>
        <v>0</v>
      </c>
      <c r="EU48" s="290">
        <f t="shared" si="34"/>
        <v>0</v>
      </c>
      <c r="EV48" s="290">
        <f t="shared" si="35"/>
        <v>0</v>
      </c>
      <c r="EW48" s="290">
        <f t="shared" si="36"/>
        <v>0</v>
      </c>
      <c r="EX48" s="291"/>
      <c r="EY48" s="292"/>
      <c r="EZ48" s="292"/>
      <c r="FA48" s="293"/>
      <c r="FB48" s="294">
        <f t="shared" si="37"/>
        <v>0</v>
      </c>
    </row>
    <row r="49" spans="1:158" s="287" customFormat="1" x14ac:dyDescent="0.15">
      <c r="A49" s="296">
        <v>35</v>
      </c>
      <c r="B49" s="297"/>
      <c r="C49" s="298" t="s">
        <v>161</v>
      </c>
      <c r="D49" s="248">
        <f>IF(C49="","",(VLOOKUP(C49,PD!A:B,2,FALSE)))</f>
        <v>12</v>
      </c>
      <c r="E49" s="299" t="s">
        <v>412</v>
      </c>
      <c r="F49" s="299" t="s">
        <v>453</v>
      </c>
      <c r="G49" s="292" t="s">
        <v>454</v>
      </c>
      <c r="H49" s="300">
        <v>12</v>
      </c>
      <c r="I49" s="292" t="s">
        <v>455</v>
      </c>
      <c r="J49" s="300">
        <v>8</v>
      </c>
      <c r="K49" s="293"/>
      <c r="L49" s="291"/>
      <c r="M49" s="292" t="s">
        <v>310</v>
      </c>
      <c r="N49" s="301"/>
      <c r="O49" s="302">
        <v>1</v>
      </c>
      <c r="P49" s="300">
        <v>15</v>
      </c>
      <c r="Q49" s="303">
        <v>46</v>
      </c>
      <c r="R49" s="302">
        <v>1</v>
      </c>
      <c r="S49" s="292"/>
      <c r="T49" s="300"/>
      <c r="U49" s="293"/>
      <c r="V49" s="296" t="s">
        <v>430</v>
      </c>
      <c r="W49" s="292" t="s">
        <v>456</v>
      </c>
      <c r="X49" s="292"/>
      <c r="Y49" s="292"/>
      <c r="Z49" s="303"/>
      <c r="AA49" s="291"/>
      <c r="AB49" s="300"/>
      <c r="AC49" s="293"/>
      <c r="AD49" s="304"/>
      <c r="AE49" s="301"/>
      <c r="AF49" s="296">
        <v>1</v>
      </c>
      <c r="AG49" s="297">
        <v>5</v>
      </c>
      <c r="AH49" s="305">
        <v>51.34</v>
      </c>
      <c r="AI49" s="306" t="s">
        <v>407</v>
      </c>
      <c r="AJ49" s="302">
        <v>22</v>
      </c>
      <c r="AK49" s="260">
        <f>IF(AJ49="","",(VLOOKUP(AJ49,償却率表!A:B,2,FALSE)))</f>
        <v>4.5999999999999999E-2</v>
      </c>
      <c r="AL49" s="307" t="s">
        <v>153</v>
      </c>
      <c r="AM49" s="262">
        <f>IF(AL49="","",(VLOOKUP(AL49,PD!G:H,2,FALSE)))</f>
        <v>1</v>
      </c>
      <c r="AN49" s="318" t="s">
        <v>459</v>
      </c>
      <c r="AO49" s="309">
        <v>1992</v>
      </c>
      <c r="AP49" s="319" t="s">
        <v>459</v>
      </c>
      <c r="AQ49" s="266">
        <v>1992</v>
      </c>
      <c r="AR49" s="267">
        <f t="shared" si="0"/>
        <v>22</v>
      </c>
      <c r="AS49" s="293">
        <v>2014</v>
      </c>
      <c r="AT49" s="311"/>
      <c r="AU49" s="312"/>
      <c r="AV49" s="313">
        <v>8000000</v>
      </c>
      <c r="AW49" s="314"/>
      <c r="AX49" s="296">
        <v>1</v>
      </c>
      <c r="AY49" s="315" t="s">
        <v>438</v>
      </c>
      <c r="AZ49" s="248">
        <f>IF(AY49="","",(VLOOKUP(AY49,PD!J:K,2,FALSE)))</f>
        <v>3</v>
      </c>
      <c r="BA49" s="300">
        <v>2014</v>
      </c>
      <c r="BB49" s="316">
        <f t="shared" si="38"/>
        <v>0</v>
      </c>
      <c r="BC49" s="291"/>
      <c r="BD49" s="292"/>
      <c r="BE49" s="301"/>
      <c r="BF49" s="274">
        <f t="shared" si="2"/>
        <v>0</v>
      </c>
      <c r="BG49" s="275" t="str">
        <f t="shared" si="3"/>
        <v/>
      </c>
      <c r="BH49" s="276" t="str">
        <f t="shared" si="4"/>
        <v/>
      </c>
      <c r="BI49" s="276" t="str">
        <f t="shared" si="5"/>
        <v/>
      </c>
      <c r="BJ49" s="276" t="str">
        <f t="shared" si="6"/>
        <v/>
      </c>
      <c r="BK49" s="276" t="str">
        <f t="shared" si="7"/>
        <v/>
      </c>
      <c r="BL49" s="276" t="str">
        <f t="shared" si="8"/>
        <v/>
      </c>
      <c r="BM49" s="276" t="str">
        <f t="shared" si="9"/>
        <v/>
      </c>
      <c r="BN49" s="276" t="str">
        <f t="shared" si="10"/>
        <v/>
      </c>
      <c r="BO49" s="276" t="str">
        <f t="shared" si="11"/>
        <v/>
      </c>
      <c r="BP49" s="277" t="str">
        <f t="shared" si="12"/>
        <v/>
      </c>
      <c r="BQ49" s="278"/>
      <c r="BR49" s="279"/>
      <c r="BS49" s="280"/>
      <c r="BT49" s="274">
        <f t="shared" si="13"/>
        <v>0</v>
      </c>
      <c r="BU49" s="275" t="str">
        <f t="shared" si="14"/>
        <v/>
      </c>
      <c r="BV49" s="276" t="str">
        <f t="shared" si="15"/>
        <v/>
      </c>
      <c r="BW49" s="276" t="str">
        <f t="shared" si="16"/>
        <v/>
      </c>
      <c r="BX49" s="276" t="str">
        <f t="shared" si="17"/>
        <v/>
      </c>
      <c r="BY49" s="276" t="str">
        <f t="shared" si="18"/>
        <v/>
      </c>
      <c r="BZ49" s="276" t="str">
        <f t="shared" si="19"/>
        <v/>
      </c>
      <c r="CA49" s="276" t="str">
        <f t="shared" si="20"/>
        <v/>
      </c>
      <c r="CB49" s="276" t="str">
        <f t="shared" si="21"/>
        <v/>
      </c>
      <c r="CC49" s="276" t="str">
        <f t="shared" si="22"/>
        <v/>
      </c>
      <c r="CD49" s="276" t="str">
        <f t="shared" si="23"/>
        <v/>
      </c>
      <c r="CE49" s="277" t="str">
        <f t="shared" si="24"/>
        <v/>
      </c>
      <c r="CF49" s="278"/>
      <c r="CG49" s="281"/>
      <c r="CH49" s="281"/>
      <c r="CI49" s="281"/>
      <c r="CJ49" s="280"/>
      <c r="CK49" s="282">
        <f t="shared" si="25"/>
        <v>0</v>
      </c>
      <c r="CL49" s="283">
        <f t="shared" si="26"/>
        <v>8000000</v>
      </c>
      <c r="CM49" s="284">
        <f t="shared" si="27"/>
        <v>271999</v>
      </c>
      <c r="CN49" s="284">
        <f t="shared" si="28"/>
        <v>7999999</v>
      </c>
      <c r="CO49" s="284">
        <f t="shared" si="29"/>
        <v>1</v>
      </c>
      <c r="CP49" s="280">
        <f t="shared" si="30"/>
        <v>272000</v>
      </c>
      <c r="CQ49" s="285"/>
      <c r="CR49" s="291"/>
      <c r="CS49" s="293"/>
      <c r="CV49" s="291"/>
      <c r="CW49" s="292"/>
      <c r="CX49" s="292"/>
      <c r="CY49" s="292"/>
      <c r="CZ49" s="292"/>
      <c r="DA49" s="292"/>
      <c r="DB49" s="292"/>
      <c r="DC49" s="292"/>
      <c r="DD49" s="292"/>
      <c r="DE49" s="293"/>
      <c r="DF49" s="291"/>
      <c r="DG49" s="292"/>
      <c r="DH49" s="292"/>
      <c r="DI49" s="292"/>
      <c r="DJ49" s="292"/>
      <c r="DK49" s="292"/>
      <c r="DL49" s="292"/>
      <c r="DM49" s="292"/>
      <c r="DN49" s="292"/>
      <c r="DO49" s="292"/>
      <c r="DP49" s="293"/>
      <c r="DQ49" s="141"/>
      <c r="DR49" s="291"/>
      <c r="DS49" s="292"/>
      <c r="DT49" s="292"/>
      <c r="DU49" s="292"/>
      <c r="DV49" s="292"/>
      <c r="DW49" s="292"/>
      <c r="DX49" s="292"/>
      <c r="DY49" s="292"/>
      <c r="DZ49" s="292"/>
      <c r="EA49" s="292"/>
      <c r="EB49" s="292"/>
      <c r="EC49" s="292"/>
      <c r="ED49" s="292"/>
      <c r="EE49" s="292"/>
      <c r="EF49" s="301"/>
      <c r="EG49" s="301"/>
      <c r="EH49" s="301"/>
      <c r="EI49" s="301"/>
      <c r="EJ49" s="301"/>
      <c r="EK49" s="301"/>
      <c r="EL49" s="301"/>
      <c r="EM49" s="301"/>
      <c r="EN49" s="301"/>
      <c r="EO49" s="317">
        <f t="shared" si="31"/>
        <v>271999</v>
      </c>
      <c r="EP49" s="301"/>
      <c r="EQ49" s="293"/>
      <c r="ES49" s="288">
        <f t="shared" si="32"/>
        <v>2014</v>
      </c>
      <c r="ET49" s="289">
        <f t="shared" si="33"/>
        <v>0</v>
      </c>
      <c r="EU49" s="290">
        <f t="shared" si="34"/>
        <v>0</v>
      </c>
      <c r="EV49" s="290">
        <f t="shared" si="35"/>
        <v>0</v>
      </c>
      <c r="EW49" s="290">
        <f t="shared" si="36"/>
        <v>0</v>
      </c>
      <c r="EX49" s="291"/>
      <c r="EY49" s="292"/>
      <c r="EZ49" s="292"/>
      <c r="FA49" s="293"/>
      <c r="FB49" s="294">
        <f t="shared" si="37"/>
        <v>0</v>
      </c>
    </row>
    <row r="50" spans="1:158" s="287" customFormat="1" x14ac:dyDescent="0.15">
      <c r="A50" s="296">
        <v>36</v>
      </c>
      <c r="B50" s="297"/>
      <c r="C50" s="298" t="s">
        <v>161</v>
      </c>
      <c r="D50" s="248">
        <f>IF(C50="","",(VLOOKUP(C50,PD!A:B,2,FALSE)))</f>
        <v>12</v>
      </c>
      <c r="E50" s="299" t="s">
        <v>412</v>
      </c>
      <c r="F50" s="299" t="s">
        <v>453</v>
      </c>
      <c r="G50" s="292" t="s">
        <v>454</v>
      </c>
      <c r="H50" s="300">
        <v>12</v>
      </c>
      <c r="I50" s="292" t="s">
        <v>455</v>
      </c>
      <c r="J50" s="300">
        <v>8</v>
      </c>
      <c r="K50" s="293"/>
      <c r="L50" s="291"/>
      <c r="M50" s="292" t="s">
        <v>310</v>
      </c>
      <c r="N50" s="301"/>
      <c r="O50" s="302">
        <v>1</v>
      </c>
      <c r="P50" s="300">
        <v>15</v>
      </c>
      <c r="Q50" s="303">
        <v>46</v>
      </c>
      <c r="R50" s="302">
        <v>1</v>
      </c>
      <c r="S50" s="292"/>
      <c r="T50" s="300"/>
      <c r="U50" s="293"/>
      <c r="V50" s="296" t="s">
        <v>430</v>
      </c>
      <c r="W50" s="292" t="s">
        <v>456</v>
      </c>
      <c r="X50" s="292"/>
      <c r="Y50" s="292"/>
      <c r="Z50" s="303"/>
      <c r="AA50" s="291"/>
      <c r="AB50" s="300"/>
      <c r="AC50" s="293"/>
      <c r="AD50" s="304"/>
      <c r="AE50" s="301"/>
      <c r="AF50" s="296">
        <v>1</v>
      </c>
      <c r="AG50" s="297">
        <v>5</v>
      </c>
      <c r="AH50" s="305">
        <v>51.34</v>
      </c>
      <c r="AI50" s="306" t="s">
        <v>407</v>
      </c>
      <c r="AJ50" s="302">
        <v>22</v>
      </c>
      <c r="AK50" s="260">
        <f>IF(AJ50="","",(VLOOKUP(AJ50,償却率表!A:B,2,FALSE)))</f>
        <v>4.5999999999999999E-2</v>
      </c>
      <c r="AL50" s="307" t="s">
        <v>153</v>
      </c>
      <c r="AM50" s="262">
        <f>IF(AL50="","",(VLOOKUP(AL50,PD!G:H,2,FALSE)))</f>
        <v>1</v>
      </c>
      <c r="AN50" s="318" t="s">
        <v>459</v>
      </c>
      <c r="AO50" s="309">
        <v>1992</v>
      </c>
      <c r="AP50" s="319" t="s">
        <v>459</v>
      </c>
      <c r="AQ50" s="266">
        <v>1992</v>
      </c>
      <c r="AR50" s="267">
        <f t="shared" si="0"/>
        <v>22</v>
      </c>
      <c r="AS50" s="293">
        <v>2014</v>
      </c>
      <c r="AT50" s="311"/>
      <c r="AU50" s="312"/>
      <c r="AV50" s="313">
        <v>8000000</v>
      </c>
      <c r="AW50" s="314"/>
      <c r="AX50" s="296">
        <v>1</v>
      </c>
      <c r="AY50" s="315" t="s">
        <v>438</v>
      </c>
      <c r="AZ50" s="248">
        <f>IF(AY50="","",(VLOOKUP(AY50,PD!J:K,2,FALSE)))</f>
        <v>3</v>
      </c>
      <c r="BA50" s="300">
        <v>2014</v>
      </c>
      <c r="BB50" s="316">
        <f t="shared" si="38"/>
        <v>0</v>
      </c>
      <c r="BC50" s="291"/>
      <c r="BD50" s="292"/>
      <c r="BE50" s="301"/>
      <c r="BF50" s="274">
        <f t="shared" si="2"/>
        <v>0</v>
      </c>
      <c r="BG50" s="275" t="str">
        <f t="shared" si="3"/>
        <v/>
      </c>
      <c r="BH50" s="276" t="str">
        <f t="shared" si="4"/>
        <v/>
      </c>
      <c r="BI50" s="276" t="str">
        <f t="shared" si="5"/>
        <v/>
      </c>
      <c r="BJ50" s="276" t="str">
        <f t="shared" si="6"/>
        <v/>
      </c>
      <c r="BK50" s="276" t="str">
        <f t="shared" si="7"/>
        <v/>
      </c>
      <c r="BL50" s="276" t="str">
        <f t="shared" si="8"/>
        <v/>
      </c>
      <c r="BM50" s="276" t="str">
        <f t="shared" si="9"/>
        <v/>
      </c>
      <c r="BN50" s="276" t="str">
        <f t="shared" si="10"/>
        <v/>
      </c>
      <c r="BO50" s="276" t="str">
        <f t="shared" si="11"/>
        <v/>
      </c>
      <c r="BP50" s="277" t="str">
        <f t="shared" si="12"/>
        <v/>
      </c>
      <c r="BQ50" s="278"/>
      <c r="BR50" s="279"/>
      <c r="BS50" s="280"/>
      <c r="BT50" s="274">
        <f t="shared" si="13"/>
        <v>0</v>
      </c>
      <c r="BU50" s="275" t="str">
        <f t="shared" si="14"/>
        <v/>
      </c>
      <c r="BV50" s="276" t="str">
        <f t="shared" si="15"/>
        <v/>
      </c>
      <c r="BW50" s="276" t="str">
        <f t="shared" si="16"/>
        <v/>
      </c>
      <c r="BX50" s="276" t="str">
        <f t="shared" si="17"/>
        <v/>
      </c>
      <c r="BY50" s="276" t="str">
        <f t="shared" si="18"/>
        <v/>
      </c>
      <c r="BZ50" s="276" t="str">
        <f t="shared" si="19"/>
        <v/>
      </c>
      <c r="CA50" s="276" t="str">
        <f t="shared" si="20"/>
        <v/>
      </c>
      <c r="CB50" s="276" t="str">
        <f t="shared" si="21"/>
        <v/>
      </c>
      <c r="CC50" s="276" t="str">
        <f t="shared" si="22"/>
        <v/>
      </c>
      <c r="CD50" s="276" t="str">
        <f t="shared" si="23"/>
        <v/>
      </c>
      <c r="CE50" s="277" t="str">
        <f t="shared" si="24"/>
        <v/>
      </c>
      <c r="CF50" s="278"/>
      <c r="CG50" s="281"/>
      <c r="CH50" s="281"/>
      <c r="CI50" s="281"/>
      <c r="CJ50" s="280"/>
      <c r="CK50" s="282">
        <f t="shared" si="25"/>
        <v>0</v>
      </c>
      <c r="CL50" s="283">
        <f t="shared" si="26"/>
        <v>8000000</v>
      </c>
      <c r="CM50" s="284">
        <f t="shared" si="27"/>
        <v>271999</v>
      </c>
      <c r="CN50" s="284">
        <f t="shared" si="28"/>
        <v>7999999</v>
      </c>
      <c r="CO50" s="284">
        <f t="shared" si="29"/>
        <v>1</v>
      </c>
      <c r="CP50" s="280">
        <f t="shared" si="30"/>
        <v>272000</v>
      </c>
      <c r="CQ50" s="285"/>
      <c r="CR50" s="291"/>
      <c r="CS50" s="293"/>
      <c r="CV50" s="291"/>
      <c r="CW50" s="292"/>
      <c r="CX50" s="292"/>
      <c r="CY50" s="292"/>
      <c r="CZ50" s="292"/>
      <c r="DA50" s="292"/>
      <c r="DB50" s="292"/>
      <c r="DC50" s="292"/>
      <c r="DD50" s="292"/>
      <c r="DE50" s="293"/>
      <c r="DF50" s="291"/>
      <c r="DG50" s="292"/>
      <c r="DH50" s="292"/>
      <c r="DI50" s="292"/>
      <c r="DJ50" s="292"/>
      <c r="DK50" s="292"/>
      <c r="DL50" s="292"/>
      <c r="DM50" s="292"/>
      <c r="DN50" s="292"/>
      <c r="DO50" s="292"/>
      <c r="DP50" s="293"/>
      <c r="DQ50" s="141"/>
      <c r="DR50" s="291"/>
      <c r="DS50" s="292"/>
      <c r="DT50" s="292"/>
      <c r="DU50" s="292"/>
      <c r="DV50" s="292"/>
      <c r="DW50" s="292"/>
      <c r="DX50" s="292"/>
      <c r="DY50" s="292"/>
      <c r="DZ50" s="292"/>
      <c r="EA50" s="292"/>
      <c r="EB50" s="292"/>
      <c r="EC50" s="292"/>
      <c r="ED50" s="292"/>
      <c r="EE50" s="292"/>
      <c r="EF50" s="301"/>
      <c r="EG50" s="301"/>
      <c r="EH50" s="301"/>
      <c r="EI50" s="301"/>
      <c r="EJ50" s="301"/>
      <c r="EK50" s="301"/>
      <c r="EL50" s="301"/>
      <c r="EM50" s="301"/>
      <c r="EN50" s="301"/>
      <c r="EO50" s="317">
        <f t="shared" si="31"/>
        <v>271999</v>
      </c>
      <c r="EP50" s="301"/>
      <c r="EQ50" s="293"/>
      <c r="ES50" s="288">
        <f t="shared" si="32"/>
        <v>2014</v>
      </c>
      <c r="ET50" s="289">
        <f t="shared" si="33"/>
        <v>0</v>
      </c>
      <c r="EU50" s="290">
        <f t="shared" si="34"/>
        <v>0</v>
      </c>
      <c r="EV50" s="290">
        <f t="shared" si="35"/>
        <v>0</v>
      </c>
      <c r="EW50" s="290">
        <f t="shared" si="36"/>
        <v>0</v>
      </c>
      <c r="EX50" s="291"/>
      <c r="EY50" s="292"/>
      <c r="EZ50" s="292"/>
      <c r="FA50" s="293"/>
      <c r="FB50" s="294">
        <f t="shared" si="37"/>
        <v>0</v>
      </c>
    </row>
    <row r="51" spans="1:158" s="287" customFormat="1" x14ac:dyDescent="0.15">
      <c r="A51" s="296">
        <v>37</v>
      </c>
      <c r="B51" s="297"/>
      <c r="C51" s="298" t="s">
        <v>161</v>
      </c>
      <c r="D51" s="248">
        <f>IF(C51="","",(VLOOKUP(C51,PD!A:B,2,FALSE)))</f>
        <v>12</v>
      </c>
      <c r="E51" s="299" t="s">
        <v>412</v>
      </c>
      <c r="F51" s="299" t="s">
        <v>453</v>
      </c>
      <c r="G51" s="292" t="s">
        <v>454</v>
      </c>
      <c r="H51" s="300">
        <v>12</v>
      </c>
      <c r="I51" s="292" t="s">
        <v>455</v>
      </c>
      <c r="J51" s="300">
        <v>8</v>
      </c>
      <c r="K51" s="293"/>
      <c r="L51" s="291"/>
      <c r="M51" s="292" t="s">
        <v>310</v>
      </c>
      <c r="N51" s="301"/>
      <c r="O51" s="302">
        <v>1</v>
      </c>
      <c r="P51" s="300">
        <v>15</v>
      </c>
      <c r="Q51" s="303">
        <v>46</v>
      </c>
      <c r="R51" s="302">
        <v>1</v>
      </c>
      <c r="S51" s="292"/>
      <c r="T51" s="300"/>
      <c r="U51" s="293"/>
      <c r="V51" s="296" t="s">
        <v>430</v>
      </c>
      <c r="W51" s="292" t="s">
        <v>456</v>
      </c>
      <c r="X51" s="292"/>
      <c r="Y51" s="292"/>
      <c r="Z51" s="303"/>
      <c r="AA51" s="291"/>
      <c r="AB51" s="300"/>
      <c r="AC51" s="293"/>
      <c r="AD51" s="304"/>
      <c r="AE51" s="301"/>
      <c r="AF51" s="296">
        <v>1</v>
      </c>
      <c r="AG51" s="297">
        <v>5</v>
      </c>
      <c r="AH51" s="305">
        <v>51.34</v>
      </c>
      <c r="AI51" s="306" t="s">
        <v>407</v>
      </c>
      <c r="AJ51" s="302">
        <v>22</v>
      </c>
      <c r="AK51" s="260">
        <f>IF(AJ51="","",(VLOOKUP(AJ51,償却率表!A:B,2,FALSE)))</f>
        <v>4.5999999999999999E-2</v>
      </c>
      <c r="AL51" s="307" t="s">
        <v>153</v>
      </c>
      <c r="AM51" s="262">
        <f>IF(AL51="","",(VLOOKUP(AL51,PD!G:H,2,FALSE)))</f>
        <v>1</v>
      </c>
      <c r="AN51" s="318" t="s">
        <v>459</v>
      </c>
      <c r="AO51" s="309">
        <v>1992</v>
      </c>
      <c r="AP51" s="319" t="s">
        <v>459</v>
      </c>
      <c r="AQ51" s="266">
        <v>1992</v>
      </c>
      <c r="AR51" s="267">
        <f t="shared" si="0"/>
        <v>22</v>
      </c>
      <c r="AS51" s="293">
        <v>2014</v>
      </c>
      <c r="AT51" s="311"/>
      <c r="AU51" s="312"/>
      <c r="AV51" s="313">
        <v>8000000</v>
      </c>
      <c r="AW51" s="314"/>
      <c r="AX51" s="296">
        <v>1</v>
      </c>
      <c r="AY51" s="315" t="s">
        <v>438</v>
      </c>
      <c r="AZ51" s="248">
        <f>IF(AY51="","",(VLOOKUP(AY51,PD!J:K,2,FALSE)))</f>
        <v>3</v>
      </c>
      <c r="BA51" s="300">
        <v>2014</v>
      </c>
      <c r="BB51" s="316">
        <f t="shared" si="38"/>
        <v>0</v>
      </c>
      <c r="BC51" s="291"/>
      <c r="BD51" s="292"/>
      <c r="BE51" s="301"/>
      <c r="BF51" s="274">
        <f t="shared" si="2"/>
        <v>0</v>
      </c>
      <c r="BG51" s="275" t="str">
        <f t="shared" si="3"/>
        <v/>
      </c>
      <c r="BH51" s="276" t="str">
        <f t="shared" si="4"/>
        <v/>
      </c>
      <c r="BI51" s="276" t="str">
        <f t="shared" si="5"/>
        <v/>
      </c>
      <c r="BJ51" s="276" t="str">
        <f t="shared" si="6"/>
        <v/>
      </c>
      <c r="BK51" s="276" t="str">
        <f t="shared" si="7"/>
        <v/>
      </c>
      <c r="BL51" s="276" t="str">
        <f t="shared" si="8"/>
        <v/>
      </c>
      <c r="BM51" s="276" t="str">
        <f t="shared" si="9"/>
        <v/>
      </c>
      <c r="BN51" s="276" t="str">
        <f t="shared" si="10"/>
        <v/>
      </c>
      <c r="BO51" s="276" t="str">
        <f t="shared" si="11"/>
        <v/>
      </c>
      <c r="BP51" s="277" t="str">
        <f t="shared" si="12"/>
        <v/>
      </c>
      <c r="BQ51" s="278"/>
      <c r="BR51" s="279"/>
      <c r="BS51" s="280"/>
      <c r="BT51" s="274">
        <f t="shared" si="13"/>
        <v>0</v>
      </c>
      <c r="BU51" s="275" t="str">
        <f t="shared" si="14"/>
        <v/>
      </c>
      <c r="BV51" s="276" t="str">
        <f t="shared" si="15"/>
        <v/>
      </c>
      <c r="BW51" s="276" t="str">
        <f t="shared" si="16"/>
        <v/>
      </c>
      <c r="BX51" s="276" t="str">
        <f t="shared" si="17"/>
        <v/>
      </c>
      <c r="BY51" s="276" t="str">
        <f t="shared" si="18"/>
        <v/>
      </c>
      <c r="BZ51" s="276" t="str">
        <f t="shared" si="19"/>
        <v/>
      </c>
      <c r="CA51" s="276" t="str">
        <f t="shared" si="20"/>
        <v/>
      </c>
      <c r="CB51" s="276" t="str">
        <f t="shared" si="21"/>
        <v/>
      </c>
      <c r="CC51" s="276" t="str">
        <f t="shared" si="22"/>
        <v/>
      </c>
      <c r="CD51" s="276" t="str">
        <f t="shared" si="23"/>
        <v/>
      </c>
      <c r="CE51" s="277" t="str">
        <f t="shared" si="24"/>
        <v/>
      </c>
      <c r="CF51" s="278"/>
      <c r="CG51" s="281"/>
      <c r="CH51" s="281"/>
      <c r="CI51" s="281"/>
      <c r="CJ51" s="280"/>
      <c r="CK51" s="282">
        <f t="shared" si="25"/>
        <v>0</v>
      </c>
      <c r="CL51" s="283">
        <f t="shared" si="26"/>
        <v>8000000</v>
      </c>
      <c r="CM51" s="284">
        <f t="shared" si="27"/>
        <v>271999</v>
      </c>
      <c r="CN51" s="284">
        <f t="shared" si="28"/>
        <v>7999999</v>
      </c>
      <c r="CO51" s="284">
        <f t="shared" si="29"/>
        <v>1</v>
      </c>
      <c r="CP51" s="280">
        <f t="shared" si="30"/>
        <v>272000</v>
      </c>
      <c r="CQ51" s="285"/>
      <c r="CR51" s="291"/>
      <c r="CS51" s="293"/>
      <c r="CV51" s="291"/>
      <c r="CW51" s="292"/>
      <c r="CX51" s="292"/>
      <c r="CY51" s="292"/>
      <c r="CZ51" s="292"/>
      <c r="DA51" s="292"/>
      <c r="DB51" s="292"/>
      <c r="DC51" s="292"/>
      <c r="DD51" s="292"/>
      <c r="DE51" s="293"/>
      <c r="DF51" s="291"/>
      <c r="DG51" s="292"/>
      <c r="DH51" s="292"/>
      <c r="DI51" s="292"/>
      <c r="DJ51" s="292"/>
      <c r="DK51" s="292"/>
      <c r="DL51" s="292"/>
      <c r="DM51" s="292"/>
      <c r="DN51" s="292"/>
      <c r="DO51" s="292"/>
      <c r="DP51" s="293"/>
      <c r="DQ51" s="141"/>
      <c r="DR51" s="291"/>
      <c r="DS51" s="292"/>
      <c r="DT51" s="292"/>
      <c r="DU51" s="292"/>
      <c r="DV51" s="292"/>
      <c r="DW51" s="292"/>
      <c r="DX51" s="292"/>
      <c r="DY51" s="292"/>
      <c r="DZ51" s="292"/>
      <c r="EA51" s="292"/>
      <c r="EB51" s="292"/>
      <c r="EC51" s="292"/>
      <c r="ED51" s="292"/>
      <c r="EE51" s="292"/>
      <c r="EF51" s="301"/>
      <c r="EG51" s="301"/>
      <c r="EH51" s="301"/>
      <c r="EI51" s="301"/>
      <c r="EJ51" s="301"/>
      <c r="EK51" s="301"/>
      <c r="EL51" s="301"/>
      <c r="EM51" s="301"/>
      <c r="EN51" s="301"/>
      <c r="EO51" s="317">
        <f t="shared" si="31"/>
        <v>271999</v>
      </c>
      <c r="EP51" s="301"/>
      <c r="EQ51" s="293"/>
      <c r="ES51" s="288">
        <f t="shared" si="32"/>
        <v>2014</v>
      </c>
      <c r="ET51" s="289">
        <f t="shared" si="33"/>
        <v>0</v>
      </c>
      <c r="EU51" s="290">
        <f t="shared" si="34"/>
        <v>0</v>
      </c>
      <c r="EV51" s="290">
        <f t="shared" si="35"/>
        <v>0</v>
      </c>
      <c r="EW51" s="290">
        <f t="shared" si="36"/>
        <v>0</v>
      </c>
      <c r="EX51" s="291"/>
      <c r="EY51" s="292"/>
      <c r="EZ51" s="292"/>
      <c r="FA51" s="293"/>
      <c r="FB51" s="294">
        <f t="shared" si="37"/>
        <v>0</v>
      </c>
    </row>
    <row r="52" spans="1:158" s="287" customFormat="1" x14ac:dyDescent="0.15">
      <c r="A52" s="296">
        <v>38</v>
      </c>
      <c r="B52" s="297"/>
      <c r="C52" s="298" t="s">
        <v>161</v>
      </c>
      <c r="D52" s="248">
        <f>IF(C52="","",(VLOOKUP(C52,PD!A:B,2,FALSE)))</f>
        <v>12</v>
      </c>
      <c r="E52" s="299" t="s">
        <v>412</v>
      </c>
      <c r="F52" s="299" t="s">
        <v>453</v>
      </c>
      <c r="G52" s="292" t="s">
        <v>454</v>
      </c>
      <c r="H52" s="300">
        <v>12</v>
      </c>
      <c r="I52" s="292" t="s">
        <v>455</v>
      </c>
      <c r="J52" s="300">
        <v>8</v>
      </c>
      <c r="K52" s="293"/>
      <c r="L52" s="291"/>
      <c r="M52" s="292" t="s">
        <v>310</v>
      </c>
      <c r="N52" s="301"/>
      <c r="O52" s="302">
        <v>1</v>
      </c>
      <c r="P52" s="300">
        <v>15</v>
      </c>
      <c r="Q52" s="303">
        <v>46</v>
      </c>
      <c r="R52" s="302">
        <v>1</v>
      </c>
      <c r="S52" s="292"/>
      <c r="T52" s="300"/>
      <c r="U52" s="293"/>
      <c r="V52" s="296" t="s">
        <v>430</v>
      </c>
      <c r="W52" s="292" t="s">
        <v>456</v>
      </c>
      <c r="X52" s="292"/>
      <c r="Y52" s="292"/>
      <c r="Z52" s="303"/>
      <c r="AA52" s="291"/>
      <c r="AB52" s="300"/>
      <c r="AC52" s="293"/>
      <c r="AD52" s="304"/>
      <c r="AE52" s="301"/>
      <c r="AF52" s="296">
        <v>1</v>
      </c>
      <c r="AG52" s="297">
        <v>5</v>
      </c>
      <c r="AH52" s="305">
        <v>51.34</v>
      </c>
      <c r="AI52" s="306" t="s">
        <v>407</v>
      </c>
      <c r="AJ52" s="302">
        <v>22</v>
      </c>
      <c r="AK52" s="260">
        <f>IF(AJ52="","",(VLOOKUP(AJ52,償却率表!A:B,2,FALSE)))</f>
        <v>4.5999999999999999E-2</v>
      </c>
      <c r="AL52" s="307" t="s">
        <v>153</v>
      </c>
      <c r="AM52" s="262">
        <f>IF(AL52="","",(VLOOKUP(AL52,PD!G:H,2,FALSE)))</f>
        <v>1</v>
      </c>
      <c r="AN52" s="318" t="s">
        <v>459</v>
      </c>
      <c r="AO52" s="309">
        <v>1992</v>
      </c>
      <c r="AP52" s="319" t="s">
        <v>459</v>
      </c>
      <c r="AQ52" s="266">
        <v>1992</v>
      </c>
      <c r="AR52" s="267">
        <f t="shared" si="0"/>
        <v>22</v>
      </c>
      <c r="AS52" s="293">
        <v>2014</v>
      </c>
      <c r="AT52" s="311"/>
      <c r="AU52" s="312"/>
      <c r="AV52" s="313">
        <v>8000000</v>
      </c>
      <c r="AW52" s="314"/>
      <c r="AX52" s="296">
        <v>1</v>
      </c>
      <c r="AY52" s="315" t="s">
        <v>438</v>
      </c>
      <c r="AZ52" s="248">
        <f>IF(AY52="","",(VLOOKUP(AY52,PD!J:K,2,FALSE)))</f>
        <v>3</v>
      </c>
      <c r="BA52" s="300">
        <v>2014</v>
      </c>
      <c r="BB52" s="316">
        <f t="shared" si="38"/>
        <v>0</v>
      </c>
      <c r="BC52" s="291"/>
      <c r="BD52" s="292"/>
      <c r="BE52" s="301"/>
      <c r="BF52" s="274">
        <f t="shared" si="2"/>
        <v>0</v>
      </c>
      <c r="BG52" s="275" t="str">
        <f t="shared" si="3"/>
        <v/>
      </c>
      <c r="BH52" s="276" t="str">
        <f t="shared" si="4"/>
        <v/>
      </c>
      <c r="BI52" s="276" t="str">
        <f t="shared" si="5"/>
        <v/>
      </c>
      <c r="BJ52" s="276" t="str">
        <f t="shared" si="6"/>
        <v/>
      </c>
      <c r="BK52" s="276" t="str">
        <f t="shared" si="7"/>
        <v/>
      </c>
      <c r="BL52" s="276" t="str">
        <f t="shared" si="8"/>
        <v/>
      </c>
      <c r="BM52" s="276" t="str">
        <f t="shared" si="9"/>
        <v/>
      </c>
      <c r="BN52" s="276" t="str">
        <f t="shared" si="10"/>
        <v/>
      </c>
      <c r="BO52" s="276" t="str">
        <f t="shared" si="11"/>
        <v/>
      </c>
      <c r="BP52" s="277" t="str">
        <f t="shared" si="12"/>
        <v/>
      </c>
      <c r="BQ52" s="278"/>
      <c r="BR52" s="279"/>
      <c r="BS52" s="280"/>
      <c r="BT52" s="274">
        <f t="shared" si="13"/>
        <v>0</v>
      </c>
      <c r="BU52" s="275" t="str">
        <f t="shared" si="14"/>
        <v/>
      </c>
      <c r="BV52" s="276" t="str">
        <f t="shared" si="15"/>
        <v/>
      </c>
      <c r="BW52" s="276" t="str">
        <f t="shared" si="16"/>
        <v/>
      </c>
      <c r="BX52" s="276" t="str">
        <f t="shared" si="17"/>
        <v/>
      </c>
      <c r="BY52" s="276" t="str">
        <f t="shared" si="18"/>
        <v/>
      </c>
      <c r="BZ52" s="276" t="str">
        <f t="shared" si="19"/>
        <v/>
      </c>
      <c r="CA52" s="276" t="str">
        <f t="shared" si="20"/>
        <v/>
      </c>
      <c r="CB52" s="276" t="str">
        <f t="shared" si="21"/>
        <v/>
      </c>
      <c r="CC52" s="276" t="str">
        <f t="shared" si="22"/>
        <v/>
      </c>
      <c r="CD52" s="276" t="str">
        <f t="shared" si="23"/>
        <v/>
      </c>
      <c r="CE52" s="277" t="str">
        <f t="shared" si="24"/>
        <v/>
      </c>
      <c r="CF52" s="278"/>
      <c r="CG52" s="281"/>
      <c r="CH52" s="281"/>
      <c r="CI52" s="281"/>
      <c r="CJ52" s="280"/>
      <c r="CK52" s="282">
        <f t="shared" si="25"/>
        <v>0</v>
      </c>
      <c r="CL52" s="283">
        <f t="shared" si="26"/>
        <v>8000000</v>
      </c>
      <c r="CM52" s="284">
        <f t="shared" si="27"/>
        <v>271999</v>
      </c>
      <c r="CN52" s="284">
        <f t="shared" si="28"/>
        <v>7999999</v>
      </c>
      <c r="CO52" s="284">
        <f t="shared" si="29"/>
        <v>1</v>
      </c>
      <c r="CP52" s="280">
        <f t="shared" si="30"/>
        <v>272000</v>
      </c>
      <c r="CQ52" s="285"/>
      <c r="CR52" s="291"/>
      <c r="CS52" s="293"/>
      <c r="CV52" s="291"/>
      <c r="CW52" s="292"/>
      <c r="CX52" s="292"/>
      <c r="CY52" s="292"/>
      <c r="CZ52" s="292"/>
      <c r="DA52" s="292"/>
      <c r="DB52" s="292"/>
      <c r="DC52" s="292"/>
      <c r="DD52" s="292"/>
      <c r="DE52" s="293"/>
      <c r="DF52" s="291"/>
      <c r="DG52" s="292"/>
      <c r="DH52" s="292"/>
      <c r="DI52" s="292"/>
      <c r="DJ52" s="292"/>
      <c r="DK52" s="292"/>
      <c r="DL52" s="292"/>
      <c r="DM52" s="292"/>
      <c r="DN52" s="292"/>
      <c r="DO52" s="292"/>
      <c r="DP52" s="293"/>
      <c r="DQ52" s="141"/>
      <c r="DR52" s="291"/>
      <c r="DS52" s="292"/>
      <c r="DT52" s="292"/>
      <c r="DU52" s="292"/>
      <c r="DV52" s="292"/>
      <c r="DW52" s="292"/>
      <c r="DX52" s="292"/>
      <c r="DY52" s="292"/>
      <c r="DZ52" s="292"/>
      <c r="EA52" s="292"/>
      <c r="EB52" s="292"/>
      <c r="EC52" s="292"/>
      <c r="ED52" s="292"/>
      <c r="EE52" s="292"/>
      <c r="EF52" s="301"/>
      <c r="EG52" s="301"/>
      <c r="EH52" s="301"/>
      <c r="EI52" s="301"/>
      <c r="EJ52" s="301"/>
      <c r="EK52" s="301"/>
      <c r="EL52" s="301"/>
      <c r="EM52" s="301"/>
      <c r="EN52" s="301"/>
      <c r="EO52" s="317">
        <f t="shared" si="31"/>
        <v>271999</v>
      </c>
      <c r="EP52" s="301"/>
      <c r="EQ52" s="293"/>
      <c r="ES52" s="288">
        <f t="shared" si="32"/>
        <v>2014</v>
      </c>
      <c r="ET52" s="289">
        <f t="shared" si="33"/>
        <v>0</v>
      </c>
      <c r="EU52" s="290">
        <f t="shared" si="34"/>
        <v>0</v>
      </c>
      <c r="EV52" s="290">
        <f t="shared" si="35"/>
        <v>0</v>
      </c>
      <c r="EW52" s="290">
        <f t="shared" si="36"/>
        <v>0</v>
      </c>
      <c r="EX52" s="291"/>
      <c r="EY52" s="292"/>
      <c r="EZ52" s="292"/>
      <c r="FA52" s="293"/>
      <c r="FB52" s="294">
        <f t="shared" si="37"/>
        <v>0</v>
      </c>
    </row>
    <row r="53" spans="1:158" s="287" customFormat="1" x14ac:dyDescent="0.15">
      <c r="A53" s="296">
        <v>39</v>
      </c>
      <c r="B53" s="297"/>
      <c r="C53" s="298" t="s">
        <v>161</v>
      </c>
      <c r="D53" s="248">
        <f>IF(C53="","",(VLOOKUP(C53,PD!A:B,2,FALSE)))</f>
        <v>12</v>
      </c>
      <c r="E53" s="299" t="s">
        <v>412</v>
      </c>
      <c r="F53" s="299" t="s">
        <v>453</v>
      </c>
      <c r="G53" s="292" t="s">
        <v>454</v>
      </c>
      <c r="H53" s="300">
        <v>12</v>
      </c>
      <c r="I53" s="292" t="s">
        <v>455</v>
      </c>
      <c r="J53" s="300">
        <v>8</v>
      </c>
      <c r="K53" s="293"/>
      <c r="L53" s="291"/>
      <c r="M53" s="292" t="s">
        <v>310</v>
      </c>
      <c r="N53" s="301"/>
      <c r="O53" s="302">
        <v>1</v>
      </c>
      <c r="P53" s="300">
        <v>15</v>
      </c>
      <c r="Q53" s="303">
        <v>46</v>
      </c>
      <c r="R53" s="302">
        <v>1</v>
      </c>
      <c r="S53" s="292"/>
      <c r="T53" s="300"/>
      <c r="U53" s="293"/>
      <c r="V53" s="296" t="s">
        <v>430</v>
      </c>
      <c r="W53" s="292" t="s">
        <v>456</v>
      </c>
      <c r="X53" s="292"/>
      <c r="Y53" s="292"/>
      <c r="Z53" s="303"/>
      <c r="AA53" s="291"/>
      <c r="AB53" s="300"/>
      <c r="AC53" s="293"/>
      <c r="AD53" s="304"/>
      <c r="AE53" s="301"/>
      <c r="AF53" s="296">
        <v>1</v>
      </c>
      <c r="AG53" s="297">
        <v>5</v>
      </c>
      <c r="AH53" s="305">
        <v>51.34</v>
      </c>
      <c r="AI53" s="306" t="s">
        <v>407</v>
      </c>
      <c r="AJ53" s="302">
        <v>22</v>
      </c>
      <c r="AK53" s="260">
        <f>IF(AJ53="","",(VLOOKUP(AJ53,償却率表!A:B,2,FALSE)))</f>
        <v>4.5999999999999999E-2</v>
      </c>
      <c r="AL53" s="307" t="s">
        <v>153</v>
      </c>
      <c r="AM53" s="262">
        <f>IF(AL53="","",(VLOOKUP(AL53,PD!G:H,2,FALSE)))</f>
        <v>1</v>
      </c>
      <c r="AN53" s="318" t="s">
        <v>459</v>
      </c>
      <c r="AO53" s="309">
        <v>1992</v>
      </c>
      <c r="AP53" s="319" t="s">
        <v>459</v>
      </c>
      <c r="AQ53" s="266">
        <v>1992</v>
      </c>
      <c r="AR53" s="267">
        <f t="shared" si="0"/>
        <v>22</v>
      </c>
      <c r="AS53" s="293">
        <v>2014</v>
      </c>
      <c r="AT53" s="311"/>
      <c r="AU53" s="312"/>
      <c r="AV53" s="313">
        <v>8000000</v>
      </c>
      <c r="AW53" s="314"/>
      <c r="AX53" s="296">
        <v>1</v>
      </c>
      <c r="AY53" s="315" t="s">
        <v>438</v>
      </c>
      <c r="AZ53" s="248">
        <f>IF(AY53="","",(VLOOKUP(AY53,PD!J:K,2,FALSE)))</f>
        <v>3</v>
      </c>
      <c r="BA53" s="300">
        <v>2014</v>
      </c>
      <c r="BB53" s="316">
        <f t="shared" si="38"/>
        <v>0</v>
      </c>
      <c r="BC53" s="291"/>
      <c r="BD53" s="292"/>
      <c r="BE53" s="301"/>
      <c r="BF53" s="274">
        <f t="shared" si="2"/>
        <v>0</v>
      </c>
      <c r="BG53" s="275" t="str">
        <f t="shared" si="3"/>
        <v/>
      </c>
      <c r="BH53" s="276" t="str">
        <f t="shared" si="4"/>
        <v/>
      </c>
      <c r="BI53" s="276" t="str">
        <f t="shared" si="5"/>
        <v/>
      </c>
      <c r="BJ53" s="276" t="str">
        <f t="shared" si="6"/>
        <v/>
      </c>
      <c r="BK53" s="276" t="str">
        <f t="shared" si="7"/>
        <v/>
      </c>
      <c r="BL53" s="276" t="str">
        <f t="shared" si="8"/>
        <v/>
      </c>
      <c r="BM53" s="276" t="str">
        <f t="shared" si="9"/>
        <v/>
      </c>
      <c r="BN53" s="276" t="str">
        <f t="shared" si="10"/>
        <v/>
      </c>
      <c r="BO53" s="276" t="str">
        <f t="shared" si="11"/>
        <v/>
      </c>
      <c r="BP53" s="277" t="str">
        <f t="shared" si="12"/>
        <v/>
      </c>
      <c r="BQ53" s="278"/>
      <c r="BR53" s="279"/>
      <c r="BS53" s="280"/>
      <c r="BT53" s="274">
        <f t="shared" si="13"/>
        <v>0</v>
      </c>
      <c r="BU53" s="275" t="str">
        <f t="shared" si="14"/>
        <v/>
      </c>
      <c r="BV53" s="276" t="str">
        <f t="shared" si="15"/>
        <v/>
      </c>
      <c r="BW53" s="276" t="str">
        <f t="shared" si="16"/>
        <v/>
      </c>
      <c r="BX53" s="276" t="str">
        <f t="shared" si="17"/>
        <v/>
      </c>
      <c r="BY53" s="276" t="str">
        <f t="shared" si="18"/>
        <v/>
      </c>
      <c r="BZ53" s="276" t="str">
        <f t="shared" si="19"/>
        <v/>
      </c>
      <c r="CA53" s="276" t="str">
        <f t="shared" si="20"/>
        <v/>
      </c>
      <c r="CB53" s="276" t="str">
        <f t="shared" si="21"/>
        <v/>
      </c>
      <c r="CC53" s="276" t="str">
        <f t="shared" si="22"/>
        <v/>
      </c>
      <c r="CD53" s="276" t="str">
        <f t="shared" si="23"/>
        <v/>
      </c>
      <c r="CE53" s="277" t="str">
        <f t="shared" si="24"/>
        <v/>
      </c>
      <c r="CF53" s="278"/>
      <c r="CG53" s="281"/>
      <c r="CH53" s="281"/>
      <c r="CI53" s="281"/>
      <c r="CJ53" s="280"/>
      <c r="CK53" s="282">
        <f t="shared" si="25"/>
        <v>0</v>
      </c>
      <c r="CL53" s="283">
        <f t="shared" si="26"/>
        <v>8000000</v>
      </c>
      <c r="CM53" s="284">
        <f t="shared" si="27"/>
        <v>271999</v>
      </c>
      <c r="CN53" s="284">
        <f t="shared" si="28"/>
        <v>7999999</v>
      </c>
      <c r="CO53" s="284">
        <f t="shared" si="29"/>
        <v>1</v>
      </c>
      <c r="CP53" s="280">
        <f t="shared" si="30"/>
        <v>272000</v>
      </c>
      <c r="CQ53" s="285"/>
      <c r="CR53" s="291"/>
      <c r="CS53" s="293"/>
      <c r="CV53" s="291"/>
      <c r="CW53" s="292"/>
      <c r="CX53" s="292"/>
      <c r="CY53" s="292"/>
      <c r="CZ53" s="292"/>
      <c r="DA53" s="292"/>
      <c r="DB53" s="292"/>
      <c r="DC53" s="292"/>
      <c r="DD53" s="292"/>
      <c r="DE53" s="293"/>
      <c r="DF53" s="291"/>
      <c r="DG53" s="292"/>
      <c r="DH53" s="292"/>
      <c r="DI53" s="292"/>
      <c r="DJ53" s="292"/>
      <c r="DK53" s="292"/>
      <c r="DL53" s="292"/>
      <c r="DM53" s="292"/>
      <c r="DN53" s="292"/>
      <c r="DO53" s="292"/>
      <c r="DP53" s="293"/>
      <c r="DQ53" s="141"/>
      <c r="DR53" s="291"/>
      <c r="DS53" s="292"/>
      <c r="DT53" s="292"/>
      <c r="DU53" s="292"/>
      <c r="DV53" s="292"/>
      <c r="DW53" s="292"/>
      <c r="DX53" s="292"/>
      <c r="DY53" s="292"/>
      <c r="DZ53" s="292"/>
      <c r="EA53" s="292"/>
      <c r="EB53" s="292"/>
      <c r="EC53" s="292"/>
      <c r="ED53" s="292"/>
      <c r="EE53" s="292"/>
      <c r="EF53" s="301"/>
      <c r="EG53" s="301"/>
      <c r="EH53" s="301"/>
      <c r="EI53" s="301"/>
      <c r="EJ53" s="301"/>
      <c r="EK53" s="301"/>
      <c r="EL53" s="301"/>
      <c r="EM53" s="301"/>
      <c r="EN53" s="301"/>
      <c r="EO53" s="317">
        <f t="shared" si="31"/>
        <v>271999</v>
      </c>
      <c r="EP53" s="301"/>
      <c r="EQ53" s="293"/>
      <c r="ES53" s="288">
        <f t="shared" si="32"/>
        <v>2014</v>
      </c>
      <c r="ET53" s="289">
        <f t="shared" si="33"/>
        <v>0</v>
      </c>
      <c r="EU53" s="290">
        <f t="shared" si="34"/>
        <v>0</v>
      </c>
      <c r="EV53" s="290">
        <f t="shared" si="35"/>
        <v>0</v>
      </c>
      <c r="EW53" s="290">
        <f t="shared" si="36"/>
        <v>0</v>
      </c>
      <c r="EX53" s="291"/>
      <c r="EY53" s="292"/>
      <c r="EZ53" s="292"/>
      <c r="FA53" s="293"/>
      <c r="FB53" s="294">
        <f t="shared" si="37"/>
        <v>0</v>
      </c>
    </row>
    <row r="54" spans="1:158" s="287" customFormat="1" x14ac:dyDescent="0.15">
      <c r="A54" s="296">
        <v>40</v>
      </c>
      <c r="B54" s="297"/>
      <c r="C54" s="298" t="s">
        <v>161</v>
      </c>
      <c r="D54" s="248">
        <f>IF(C54="","",(VLOOKUP(C54,PD!A:B,2,FALSE)))</f>
        <v>12</v>
      </c>
      <c r="E54" s="299" t="s">
        <v>412</v>
      </c>
      <c r="F54" s="299" t="s">
        <v>453</v>
      </c>
      <c r="G54" s="292" t="s">
        <v>454</v>
      </c>
      <c r="H54" s="300">
        <v>12</v>
      </c>
      <c r="I54" s="292" t="s">
        <v>455</v>
      </c>
      <c r="J54" s="300">
        <v>8</v>
      </c>
      <c r="K54" s="293"/>
      <c r="L54" s="291"/>
      <c r="M54" s="292" t="s">
        <v>310</v>
      </c>
      <c r="N54" s="301"/>
      <c r="O54" s="302">
        <v>1</v>
      </c>
      <c r="P54" s="300">
        <v>15</v>
      </c>
      <c r="Q54" s="303">
        <v>46</v>
      </c>
      <c r="R54" s="302">
        <v>1</v>
      </c>
      <c r="S54" s="292"/>
      <c r="T54" s="300"/>
      <c r="U54" s="293"/>
      <c r="V54" s="296" t="s">
        <v>430</v>
      </c>
      <c r="W54" s="292" t="s">
        <v>456</v>
      </c>
      <c r="X54" s="292"/>
      <c r="Y54" s="292"/>
      <c r="Z54" s="303"/>
      <c r="AA54" s="291"/>
      <c r="AB54" s="300"/>
      <c r="AC54" s="293"/>
      <c r="AD54" s="304"/>
      <c r="AE54" s="301"/>
      <c r="AF54" s="296">
        <v>1</v>
      </c>
      <c r="AG54" s="297">
        <v>5</v>
      </c>
      <c r="AH54" s="305">
        <v>51.34</v>
      </c>
      <c r="AI54" s="306" t="s">
        <v>407</v>
      </c>
      <c r="AJ54" s="302">
        <v>22</v>
      </c>
      <c r="AK54" s="260">
        <f>IF(AJ54="","",(VLOOKUP(AJ54,償却率表!A:B,2,FALSE)))</f>
        <v>4.5999999999999999E-2</v>
      </c>
      <c r="AL54" s="307" t="s">
        <v>153</v>
      </c>
      <c r="AM54" s="262">
        <f>IF(AL54="","",(VLOOKUP(AL54,PD!G:H,2,FALSE)))</f>
        <v>1</v>
      </c>
      <c r="AN54" s="318" t="s">
        <v>459</v>
      </c>
      <c r="AO54" s="309">
        <v>1992</v>
      </c>
      <c r="AP54" s="319" t="s">
        <v>459</v>
      </c>
      <c r="AQ54" s="266">
        <v>1992</v>
      </c>
      <c r="AR54" s="267">
        <f t="shared" si="0"/>
        <v>22</v>
      </c>
      <c r="AS54" s="293">
        <v>2014</v>
      </c>
      <c r="AT54" s="311"/>
      <c r="AU54" s="312"/>
      <c r="AV54" s="313">
        <v>8000000</v>
      </c>
      <c r="AW54" s="314"/>
      <c r="AX54" s="296">
        <v>1</v>
      </c>
      <c r="AY54" s="315" t="s">
        <v>438</v>
      </c>
      <c r="AZ54" s="248">
        <f>IF(AY54="","",(VLOOKUP(AY54,PD!J:K,2,FALSE)))</f>
        <v>3</v>
      </c>
      <c r="BA54" s="300">
        <v>2014</v>
      </c>
      <c r="BB54" s="316">
        <f t="shared" si="38"/>
        <v>0</v>
      </c>
      <c r="BC54" s="291"/>
      <c r="BD54" s="292"/>
      <c r="BE54" s="301"/>
      <c r="BF54" s="274">
        <f t="shared" si="2"/>
        <v>0</v>
      </c>
      <c r="BG54" s="275" t="str">
        <f t="shared" si="3"/>
        <v/>
      </c>
      <c r="BH54" s="276" t="str">
        <f t="shared" si="4"/>
        <v/>
      </c>
      <c r="BI54" s="276" t="str">
        <f t="shared" si="5"/>
        <v/>
      </c>
      <c r="BJ54" s="276" t="str">
        <f t="shared" si="6"/>
        <v/>
      </c>
      <c r="BK54" s="276" t="str">
        <f t="shared" si="7"/>
        <v/>
      </c>
      <c r="BL54" s="276" t="str">
        <f t="shared" si="8"/>
        <v/>
      </c>
      <c r="BM54" s="276" t="str">
        <f t="shared" si="9"/>
        <v/>
      </c>
      <c r="BN54" s="276" t="str">
        <f t="shared" si="10"/>
        <v/>
      </c>
      <c r="BO54" s="276" t="str">
        <f t="shared" si="11"/>
        <v/>
      </c>
      <c r="BP54" s="277" t="str">
        <f t="shared" si="12"/>
        <v/>
      </c>
      <c r="BQ54" s="278"/>
      <c r="BR54" s="279"/>
      <c r="BS54" s="280"/>
      <c r="BT54" s="274">
        <f t="shared" si="13"/>
        <v>0</v>
      </c>
      <c r="BU54" s="275" t="str">
        <f t="shared" si="14"/>
        <v/>
      </c>
      <c r="BV54" s="276" t="str">
        <f t="shared" si="15"/>
        <v/>
      </c>
      <c r="BW54" s="276" t="str">
        <f t="shared" si="16"/>
        <v/>
      </c>
      <c r="BX54" s="276" t="str">
        <f t="shared" si="17"/>
        <v/>
      </c>
      <c r="BY54" s="276" t="str">
        <f t="shared" si="18"/>
        <v/>
      </c>
      <c r="BZ54" s="276" t="str">
        <f t="shared" si="19"/>
        <v/>
      </c>
      <c r="CA54" s="276" t="str">
        <f t="shared" si="20"/>
        <v/>
      </c>
      <c r="CB54" s="276" t="str">
        <f t="shared" si="21"/>
        <v/>
      </c>
      <c r="CC54" s="276" t="str">
        <f t="shared" si="22"/>
        <v/>
      </c>
      <c r="CD54" s="276" t="str">
        <f t="shared" si="23"/>
        <v/>
      </c>
      <c r="CE54" s="277" t="str">
        <f t="shared" si="24"/>
        <v/>
      </c>
      <c r="CF54" s="278"/>
      <c r="CG54" s="281"/>
      <c r="CH54" s="281"/>
      <c r="CI54" s="281"/>
      <c r="CJ54" s="280"/>
      <c r="CK54" s="282">
        <f t="shared" si="25"/>
        <v>0</v>
      </c>
      <c r="CL54" s="283">
        <f t="shared" si="26"/>
        <v>8000000</v>
      </c>
      <c r="CM54" s="284">
        <f t="shared" si="27"/>
        <v>271999</v>
      </c>
      <c r="CN54" s="284">
        <f t="shared" si="28"/>
        <v>7999999</v>
      </c>
      <c r="CO54" s="284">
        <f t="shared" si="29"/>
        <v>1</v>
      </c>
      <c r="CP54" s="280">
        <f t="shared" si="30"/>
        <v>272000</v>
      </c>
      <c r="CQ54" s="285"/>
      <c r="CR54" s="291"/>
      <c r="CS54" s="293"/>
      <c r="CV54" s="291"/>
      <c r="CW54" s="292"/>
      <c r="CX54" s="292"/>
      <c r="CY54" s="292"/>
      <c r="CZ54" s="292"/>
      <c r="DA54" s="292"/>
      <c r="DB54" s="292"/>
      <c r="DC54" s="292"/>
      <c r="DD54" s="292"/>
      <c r="DE54" s="293"/>
      <c r="DF54" s="291"/>
      <c r="DG54" s="292"/>
      <c r="DH54" s="292"/>
      <c r="DI54" s="292"/>
      <c r="DJ54" s="292"/>
      <c r="DK54" s="292"/>
      <c r="DL54" s="292"/>
      <c r="DM54" s="292"/>
      <c r="DN54" s="292"/>
      <c r="DO54" s="292"/>
      <c r="DP54" s="293"/>
      <c r="DQ54" s="141"/>
      <c r="DR54" s="291"/>
      <c r="DS54" s="292"/>
      <c r="DT54" s="292"/>
      <c r="DU54" s="292"/>
      <c r="DV54" s="292"/>
      <c r="DW54" s="292"/>
      <c r="DX54" s="292"/>
      <c r="DY54" s="292"/>
      <c r="DZ54" s="292"/>
      <c r="EA54" s="292"/>
      <c r="EB54" s="292"/>
      <c r="EC54" s="292"/>
      <c r="ED54" s="292"/>
      <c r="EE54" s="292"/>
      <c r="EF54" s="301"/>
      <c r="EG54" s="301"/>
      <c r="EH54" s="301"/>
      <c r="EI54" s="301"/>
      <c r="EJ54" s="301"/>
      <c r="EK54" s="301"/>
      <c r="EL54" s="301"/>
      <c r="EM54" s="301"/>
      <c r="EN54" s="301"/>
      <c r="EO54" s="317">
        <f t="shared" si="31"/>
        <v>271999</v>
      </c>
      <c r="EP54" s="301"/>
      <c r="EQ54" s="293"/>
      <c r="ES54" s="288">
        <f t="shared" si="32"/>
        <v>2014</v>
      </c>
      <c r="ET54" s="289">
        <f t="shared" si="33"/>
        <v>0</v>
      </c>
      <c r="EU54" s="290">
        <f t="shared" si="34"/>
        <v>0</v>
      </c>
      <c r="EV54" s="290">
        <f t="shared" si="35"/>
        <v>0</v>
      </c>
      <c r="EW54" s="290">
        <f t="shared" si="36"/>
        <v>0</v>
      </c>
      <c r="EX54" s="291"/>
      <c r="EY54" s="292"/>
      <c r="EZ54" s="292"/>
      <c r="FA54" s="293"/>
      <c r="FB54" s="294">
        <f t="shared" si="37"/>
        <v>0</v>
      </c>
    </row>
    <row r="55" spans="1:158" s="287" customFormat="1" x14ac:dyDescent="0.15">
      <c r="A55" s="296">
        <v>41</v>
      </c>
      <c r="B55" s="297"/>
      <c r="C55" s="298" t="s">
        <v>161</v>
      </c>
      <c r="D55" s="248">
        <f>IF(C55="","",(VLOOKUP(C55,PD!A:B,2,FALSE)))</f>
        <v>12</v>
      </c>
      <c r="E55" s="299" t="s">
        <v>412</v>
      </c>
      <c r="F55" s="299" t="s">
        <v>453</v>
      </c>
      <c r="G55" s="292" t="s">
        <v>454</v>
      </c>
      <c r="H55" s="300">
        <v>12</v>
      </c>
      <c r="I55" s="292" t="s">
        <v>455</v>
      </c>
      <c r="J55" s="300">
        <v>8</v>
      </c>
      <c r="K55" s="293"/>
      <c r="L55" s="291"/>
      <c r="M55" s="292" t="s">
        <v>310</v>
      </c>
      <c r="N55" s="301"/>
      <c r="O55" s="302">
        <v>1</v>
      </c>
      <c r="P55" s="300">
        <v>15</v>
      </c>
      <c r="Q55" s="303">
        <v>46</v>
      </c>
      <c r="R55" s="302">
        <v>1</v>
      </c>
      <c r="S55" s="292"/>
      <c r="T55" s="300"/>
      <c r="U55" s="293"/>
      <c r="V55" s="296" t="s">
        <v>430</v>
      </c>
      <c r="W55" s="292" t="s">
        <v>456</v>
      </c>
      <c r="X55" s="292"/>
      <c r="Y55" s="292"/>
      <c r="Z55" s="303"/>
      <c r="AA55" s="291"/>
      <c r="AB55" s="300"/>
      <c r="AC55" s="293"/>
      <c r="AD55" s="304"/>
      <c r="AE55" s="301"/>
      <c r="AF55" s="296">
        <v>1</v>
      </c>
      <c r="AG55" s="297">
        <v>5</v>
      </c>
      <c r="AH55" s="305">
        <v>51.34</v>
      </c>
      <c r="AI55" s="306" t="s">
        <v>407</v>
      </c>
      <c r="AJ55" s="302">
        <v>22</v>
      </c>
      <c r="AK55" s="260">
        <f>IF(AJ55="","",(VLOOKUP(AJ55,償却率表!A:B,2,FALSE)))</f>
        <v>4.5999999999999999E-2</v>
      </c>
      <c r="AL55" s="307" t="s">
        <v>153</v>
      </c>
      <c r="AM55" s="262">
        <f>IF(AL55="","",(VLOOKUP(AL55,PD!G:H,2,FALSE)))</f>
        <v>1</v>
      </c>
      <c r="AN55" s="318" t="s">
        <v>459</v>
      </c>
      <c r="AO55" s="309">
        <v>1992</v>
      </c>
      <c r="AP55" s="319" t="s">
        <v>459</v>
      </c>
      <c r="AQ55" s="266">
        <v>1992</v>
      </c>
      <c r="AR55" s="267">
        <f t="shared" si="0"/>
        <v>22</v>
      </c>
      <c r="AS55" s="293">
        <v>2014</v>
      </c>
      <c r="AT55" s="311"/>
      <c r="AU55" s="312"/>
      <c r="AV55" s="313">
        <v>8000000</v>
      </c>
      <c r="AW55" s="314"/>
      <c r="AX55" s="296">
        <v>1</v>
      </c>
      <c r="AY55" s="315" t="s">
        <v>438</v>
      </c>
      <c r="AZ55" s="248">
        <f>IF(AY55="","",(VLOOKUP(AY55,PD!J:K,2,FALSE)))</f>
        <v>3</v>
      </c>
      <c r="BA55" s="300">
        <v>2014</v>
      </c>
      <c r="BB55" s="316">
        <f t="shared" si="38"/>
        <v>0</v>
      </c>
      <c r="BC55" s="291"/>
      <c r="BD55" s="292"/>
      <c r="BE55" s="301"/>
      <c r="BF55" s="274">
        <f t="shared" si="2"/>
        <v>0</v>
      </c>
      <c r="BG55" s="275" t="str">
        <f t="shared" si="3"/>
        <v/>
      </c>
      <c r="BH55" s="276" t="str">
        <f t="shared" si="4"/>
        <v/>
      </c>
      <c r="BI55" s="276" t="str">
        <f t="shared" si="5"/>
        <v/>
      </c>
      <c r="BJ55" s="276" t="str">
        <f t="shared" si="6"/>
        <v/>
      </c>
      <c r="BK55" s="276" t="str">
        <f t="shared" si="7"/>
        <v/>
      </c>
      <c r="BL55" s="276" t="str">
        <f t="shared" si="8"/>
        <v/>
      </c>
      <c r="BM55" s="276" t="str">
        <f t="shared" si="9"/>
        <v/>
      </c>
      <c r="BN55" s="276" t="str">
        <f t="shared" si="10"/>
        <v/>
      </c>
      <c r="BO55" s="276" t="str">
        <f t="shared" si="11"/>
        <v/>
      </c>
      <c r="BP55" s="277" t="str">
        <f t="shared" si="12"/>
        <v/>
      </c>
      <c r="BQ55" s="278"/>
      <c r="BR55" s="279"/>
      <c r="BS55" s="280"/>
      <c r="BT55" s="274">
        <f t="shared" si="13"/>
        <v>0</v>
      </c>
      <c r="BU55" s="275" t="str">
        <f t="shared" si="14"/>
        <v/>
      </c>
      <c r="BV55" s="276" t="str">
        <f t="shared" si="15"/>
        <v/>
      </c>
      <c r="BW55" s="276" t="str">
        <f t="shared" si="16"/>
        <v/>
      </c>
      <c r="BX55" s="276" t="str">
        <f t="shared" si="17"/>
        <v/>
      </c>
      <c r="BY55" s="276" t="str">
        <f t="shared" si="18"/>
        <v/>
      </c>
      <c r="BZ55" s="276" t="str">
        <f t="shared" si="19"/>
        <v/>
      </c>
      <c r="CA55" s="276" t="str">
        <f t="shared" si="20"/>
        <v/>
      </c>
      <c r="CB55" s="276" t="str">
        <f t="shared" si="21"/>
        <v/>
      </c>
      <c r="CC55" s="276" t="str">
        <f t="shared" si="22"/>
        <v/>
      </c>
      <c r="CD55" s="276" t="str">
        <f t="shared" si="23"/>
        <v/>
      </c>
      <c r="CE55" s="277" t="str">
        <f t="shared" si="24"/>
        <v/>
      </c>
      <c r="CF55" s="278"/>
      <c r="CG55" s="281"/>
      <c r="CH55" s="281"/>
      <c r="CI55" s="281"/>
      <c r="CJ55" s="280"/>
      <c r="CK55" s="282">
        <f t="shared" si="25"/>
        <v>0</v>
      </c>
      <c r="CL55" s="283">
        <f t="shared" si="26"/>
        <v>8000000</v>
      </c>
      <c r="CM55" s="284">
        <f t="shared" si="27"/>
        <v>271999</v>
      </c>
      <c r="CN55" s="284">
        <f t="shared" si="28"/>
        <v>7999999</v>
      </c>
      <c r="CO55" s="284">
        <f t="shared" si="29"/>
        <v>1</v>
      </c>
      <c r="CP55" s="280">
        <f t="shared" si="30"/>
        <v>272000</v>
      </c>
      <c r="CQ55" s="285"/>
      <c r="CR55" s="291"/>
      <c r="CS55" s="293"/>
      <c r="CV55" s="291"/>
      <c r="CW55" s="292"/>
      <c r="CX55" s="292"/>
      <c r="CY55" s="292"/>
      <c r="CZ55" s="292"/>
      <c r="DA55" s="292"/>
      <c r="DB55" s="292"/>
      <c r="DC55" s="292"/>
      <c r="DD55" s="292"/>
      <c r="DE55" s="293"/>
      <c r="DF55" s="291"/>
      <c r="DG55" s="292"/>
      <c r="DH55" s="292"/>
      <c r="DI55" s="292"/>
      <c r="DJ55" s="292"/>
      <c r="DK55" s="292"/>
      <c r="DL55" s="292"/>
      <c r="DM55" s="292"/>
      <c r="DN55" s="292"/>
      <c r="DO55" s="292"/>
      <c r="DP55" s="293"/>
      <c r="DQ55" s="141"/>
      <c r="DR55" s="291"/>
      <c r="DS55" s="292"/>
      <c r="DT55" s="292"/>
      <c r="DU55" s="292"/>
      <c r="DV55" s="292"/>
      <c r="DW55" s="292"/>
      <c r="DX55" s="292"/>
      <c r="DY55" s="292"/>
      <c r="DZ55" s="292"/>
      <c r="EA55" s="292"/>
      <c r="EB55" s="292"/>
      <c r="EC55" s="292"/>
      <c r="ED55" s="292"/>
      <c r="EE55" s="292"/>
      <c r="EF55" s="301"/>
      <c r="EG55" s="301"/>
      <c r="EH55" s="301"/>
      <c r="EI55" s="301"/>
      <c r="EJ55" s="301"/>
      <c r="EK55" s="301"/>
      <c r="EL55" s="301"/>
      <c r="EM55" s="301"/>
      <c r="EN55" s="301"/>
      <c r="EO55" s="317">
        <f t="shared" si="31"/>
        <v>271999</v>
      </c>
      <c r="EP55" s="301"/>
      <c r="EQ55" s="293"/>
      <c r="ES55" s="288">
        <f t="shared" si="32"/>
        <v>2014</v>
      </c>
      <c r="ET55" s="289">
        <f t="shared" si="33"/>
        <v>0</v>
      </c>
      <c r="EU55" s="290">
        <f t="shared" si="34"/>
        <v>0</v>
      </c>
      <c r="EV55" s="290">
        <f t="shared" si="35"/>
        <v>0</v>
      </c>
      <c r="EW55" s="290">
        <f t="shared" si="36"/>
        <v>0</v>
      </c>
      <c r="EX55" s="291"/>
      <c r="EY55" s="292"/>
      <c r="EZ55" s="292"/>
      <c r="FA55" s="293"/>
      <c r="FB55" s="294">
        <f t="shared" si="37"/>
        <v>0</v>
      </c>
    </row>
    <row r="56" spans="1:158" s="287" customFormat="1" x14ac:dyDescent="0.15">
      <c r="A56" s="296">
        <v>42</v>
      </c>
      <c r="B56" s="297"/>
      <c r="C56" s="298" t="s">
        <v>161</v>
      </c>
      <c r="D56" s="248">
        <f>IF(C56="","",(VLOOKUP(C56,PD!A:B,2,FALSE)))</f>
        <v>12</v>
      </c>
      <c r="E56" s="299" t="s">
        <v>412</v>
      </c>
      <c r="F56" s="299" t="s">
        <v>453</v>
      </c>
      <c r="G56" s="292" t="s">
        <v>454</v>
      </c>
      <c r="H56" s="300">
        <v>12</v>
      </c>
      <c r="I56" s="292" t="s">
        <v>455</v>
      </c>
      <c r="J56" s="300">
        <v>8</v>
      </c>
      <c r="K56" s="293"/>
      <c r="L56" s="291"/>
      <c r="M56" s="292" t="s">
        <v>310</v>
      </c>
      <c r="N56" s="301"/>
      <c r="O56" s="302">
        <v>1</v>
      </c>
      <c r="P56" s="300">
        <v>15</v>
      </c>
      <c r="Q56" s="303">
        <v>46</v>
      </c>
      <c r="R56" s="302">
        <v>1</v>
      </c>
      <c r="S56" s="292"/>
      <c r="T56" s="300"/>
      <c r="U56" s="293"/>
      <c r="V56" s="296" t="s">
        <v>430</v>
      </c>
      <c r="W56" s="292" t="s">
        <v>456</v>
      </c>
      <c r="X56" s="292"/>
      <c r="Y56" s="292"/>
      <c r="Z56" s="303"/>
      <c r="AA56" s="291"/>
      <c r="AB56" s="300"/>
      <c r="AC56" s="293"/>
      <c r="AD56" s="304"/>
      <c r="AE56" s="301"/>
      <c r="AF56" s="296">
        <v>1</v>
      </c>
      <c r="AG56" s="297">
        <v>5</v>
      </c>
      <c r="AH56" s="305">
        <v>52.17</v>
      </c>
      <c r="AI56" s="306" t="s">
        <v>407</v>
      </c>
      <c r="AJ56" s="302">
        <v>22</v>
      </c>
      <c r="AK56" s="260">
        <f>IF(AJ56="","",(VLOOKUP(AJ56,償却率表!A:B,2,FALSE)))</f>
        <v>4.5999999999999999E-2</v>
      </c>
      <c r="AL56" s="307" t="s">
        <v>153</v>
      </c>
      <c r="AM56" s="262">
        <f>IF(AL56="","",(VLOOKUP(AL56,PD!G:H,2,FALSE)))</f>
        <v>1</v>
      </c>
      <c r="AN56" s="318" t="s">
        <v>459</v>
      </c>
      <c r="AO56" s="309">
        <v>1992</v>
      </c>
      <c r="AP56" s="319" t="s">
        <v>459</v>
      </c>
      <c r="AQ56" s="266">
        <v>1992</v>
      </c>
      <c r="AR56" s="267">
        <f t="shared" si="0"/>
        <v>22</v>
      </c>
      <c r="AS56" s="293">
        <v>2014</v>
      </c>
      <c r="AT56" s="311"/>
      <c r="AU56" s="312"/>
      <c r="AV56" s="313">
        <v>8000000</v>
      </c>
      <c r="AW56" s="314"/>
      <c r="AX56" s="296">
        <v>1</v>
      </c>
      <c r="AY56" s="315" t="s">
        <v>438</v>
      </c>
      <c r="AZ56" s="248">
        <f>IF(AY56="","",(VLOOKUP(AY56,PD!J:K,2,FALSE)))</f>
        <v>3</v>
      </c>
      <c r="BA56" s="300">
        <v>2014</v>
      </c>
      <c r="BB56" s="316">
        <f t="shared" si="38"/>
        <v>0</v>
      </c>
      <c r="BC56" s="291"/>
      <c r="BD56" s="292"/>
      <c r="BE56" s="301"/>
      <c r="BF56" s="274">
        <f t="shared" si="2"/>
        <v>0</v>
      </c>
      <c r="BG56" s="275" t="str">
        <f t="shared" si="3"/>
        <v/>
      </c>
      <c r="BH56" s="276" t="str">
        <f t="shared" si="4"/>
        <v/>
      </c>
      <c r="BI56" s="276" t="str">
        <f t="shared" si="5"/>
        <v/>
      </c>
      <c r="BJ56" s="276" t="str">
        <f t="shared" si="6"/>
        <v/>
      </c>
      <c r="BK56" s="276" t="str">
        <f t="shared" si="7"/>
        <v/>
      </c>
      <c r="BL56" s="276" t="str">
        <f t="shared" si="8"/>
        <v/>
      </c>
      <c r="BM56" s="276" t="str">
        <f t="shared" si="9"/>
        <v/>
      </c>
      <c r="BN56" s="276" t="str">
        <f t="shared" si="10"/>
        <v/>
      </c>
      <c r="BO56" s="276" t="str">
        <f t="shared" si="11"/>
        <v/>
      </c>
      <c r="BP56" s="277" t="str">
        <f t="shared" si="12"/>
        <v/>
      </c>
      <c r="BQ56" s="278"/>
      <c r="BR56" s="279"/>
      <c r="BS56" s="280"/>
      <c r="BT56" s="274">
        <f t="shared" si="13"/>
        <v>0</v>
      </c>
      <c r="BU56" s="275" t="str">
        <f t="shared" si="14"/>
        <v/>
      </c>
      <c r="BV56" s="276" t="str">
        <f t="shared" si="15"/>
        <v/>
      </c>
      <c r="BW56" s="276" t="str">
        <f t="shared" si="16"/>
        <v/>
      </c>
      <c r="BX56" s="276" t="str">
        <f t="shared" si="17"/>
        <v/>
      </c>
      <c r="BY56" s="276" t="str">
        <f t="shared" si="18"/>
        <v/>
      </c>
      <c r="BZ56" s="276" t="str">
        <f t="shared" si="19"/>
        <v/>
      </c>
      <c r="CA56" s="276" t="str">
        <f t="shared" si="20"/>
        <v/>
      </c>
      <c r="CB56" s="276" t="str">
        <f t="shared" si="21"/>
        <v/>
      </c>
      <c r="CC56" s="276" t="str">
        <f t="shared" si="22"/>
        <v/>
      </c>
      <c r="CD56" s="276" t="str">
        <f t="shared" si="23"/>
        <v/>
      </c>
      <c r="CE56" s="277" t="str">
        <f t="shared" si="24"/>
        <v/>
      </c>
      <c r="CF56" s="278"/>
      <c r="CG56" s="281"/>
      <c r="CH56" s="281"/>
      <c r="CI56" s="281"/>
      <c r="CJ56" s="280"/>
      <c r="CK56" s="282">
        <f t="shared" si="25"/>
        <v>0</v>
      </c>
      <c r="CL56" s="283">
        <f t="shared" si="26"/>
        <v>8000000</v>
      </c>
      <c r="CM56" s="284">
        <f t="shared" si="27"/>
        <v>271999</v>
      </c>
      <c r="CN56" s="284">
        <f t="shared" si="28"/>
        <v>7999999</v>
      </c>
      <c r="CO56" s="284">
        <f t="shared" si="29"/>
        <v>1</v>
      </c>
      <c r="CP56" s="280">
        <f t="shared" si="30"/>
        <v>272000</v>
      </c>
      <c r="CQ56" s="285"/>
      <c r="CR56" s="291"/>
      <c r="CS56" s="293"/>
      <c r="CV56" s="291"/>
      <c r="CW56" s="292"/>
      <c r="CX56" s="292"/>
      <c r="CY56" s="292"/>
      <c r="CZ56" s="292"/>
      <c r="DA56" s="292"/>
      <c r="DB56" s="292"/>
      <c r="DC56" s="292"/>
      <c r="DD56" s="292"/>
      <c r="DE56" s="293"/>
      <c r="DF56" s="291"/>
      <c r="DG56" s="292"/>
      <c r="DH56" s="292"/>
      <c r="DI56" s="292"/>
      <c r="DJ56" s="292"/>
      <c r="DK56" s="292"/>
      <c r="DL56" s="292"/>
      <c r="DM56" s="292"/>
      <c r="DN56" s="292"/>
      <c r="DO56" s="292"/>
      <c r="DP56" s="293"/>
      <c r="DQ56" s="141"/>
      <c r="DR56" s="291"/>
      <c r="DS56" s="292"/>
      <c r="DT56" s="292"/>
      <c r="DU56" s="292"/>
      <c r="DV56" s="292"/>
      <c r="DW56" s="292"/>
      <c r="DX56" s="292"/>
      <c r="DY56" s="292"/>
      <c r="DZ56" s="292"/>
      <c r="EA56" s="292"/>
      <c r="EB56" s="292"/>
      <c r="EC56" s="292"/>
      <c r="ED56" s="292"/>
      <c r="EE56" s="292"/>
      <c r="EF56" s="301"/>
      <c r="EG56" s="301"/>
      <c r="EH56" s="301"/>
      <c r="EI56" s="301"/>
      <c r="EJ56" s="301"/>
      <c r="EK56" s="301"/>
      <c r="EL56" s="301"/>
      <c r="EM56" s="301"/>
      <c r="EN56" s="301"/>
      <c r="EO56" s="317">
        <f t="shared" si="31"/>
        <v>271999</v>
      </c>
      <c r="EP56" s="301"/>
      <c r="EQ56" s="293"/>
      <c r="ES56" s="288">
        <f t="shared" si="32"/>
        <v>2014</v>
      </c>
      <c r="ET56" s="289">
        <f t="shared" si="33"/>
        <v>0</v>
      </c>
      <c r="EU56" s="290">
        <f t="shared" si="34"/>
        <v>0</v>
      </c>
      <c r="EV56" s="290">
        <f t="shared" si="35"/>
        <v>0</v>
      </c>
      <c r="EW56" s="290">
        <f t="shared" si="36"/>
        <v>0</v>
      </c>
      <c r="EX56" s="291"/>
      <c r="EY56" s="292"/>
      <c r="EZ56" s="292"/>
      <c r="FA56" s="293"/>
      <c r="FB56" s="294">
        <f t="shared" si="37"/>
        <v>0</v>
      </c>
    </row>
    <row r="57" spans="1:158" s="287" customFormat="1" x14ac:dyDescent="0.15">
      <c r="A57" s="296">
        <v>43</v>
      </c>
      <c r="B57" s="297"/>
      <c r="C57" s="298" t="s">
        <v>161</v>
      </c>
      <c r="D57" s="248">
        <f>IF(C57="","",(VLOOKUP(C57,PD!A:B,2,FALSE)))</f>
        <v>12</v>
      </c>
      <c r="E57" s="299" t="s">
        <v>412</v>
      </c>
      <c r="F57" s="299" t="s">
        <v>453</v>
      </c>
      <c r="G57" s="292" t="s">
        <v>454</v>
      </c>
      <c r="H57" s="300">
        <v>12</v>
      </c>
      <c r="I57" s="292" t="s">
        <v>455</v>
      </c>
      <c r="J57" s="300">
        <v>8</v>
      </c>
      <c r="K57" s="293"/>
      <c r="L57" s="291"/>
      <c r="M57" s="292" t="s">
        <v>310</v>
      </c>
      <c r="N57" s="301"/>
      <c r="O57" s="302">
        <v>1</v>
      </c>
      <c r="P57" s="300">
        <v>15</v>
      </c>
      <c r="Q57" s="303">
        <v>46</v>
      </c>
      <c r="R57" s="302">
        <v>1</v>
      </c>
      <c r="S57" s="292"/>
      <c r="T57" s="300"/>
      <c r="U57" s="293"/>
      <c r="V57" s="296" t="s">
        <v>430</v>
      </c>
      <c r="W57" s="292" t="s">
        <v>456</v>
      </c>
      <c r="X57" s="292"/>
      <c r="Y57" s="292"/>
      <c r="Z57" s="303"/>
      <c r="AA57" s="291"/>
      <c r="AB57" s="300"/>
      <c r="AC57" s="293"/>
      <c r="AD57" s="304"/>
      <c r="AE57" s="301"/>
      <c r="AF57" s="296">
        <v>1</v>
      </c>
      <c r="AG57" s="297">
        <v>5</v>
      </c>
      <c r="AH57" s="305">
        <v>52.17</v>
      </c>
      <c r="AI57" s="306" t="s">
        <v>407</v>
      </c>
      <c r="AJ57" s="302">
        <v>22</v>
      </c>
      <c r="AK57" s="260">
        <f>IF(AJ57="","",(VLOOKUP(AJ57,償却率表!A:B,2,FALSE)))</f>
        <v>4.5999999999999999E-2</v>
      </c>
      <c r="AL57" s="307" t="s">
        <v>153</v>
      </c>
      <c r="AM57" s="262">
        <f>IF(AL57="","",(VLOOKUP(AL57,PD!G:H,2,FALSE)))</f>
        <v>1</v>
      </c>
      <c r="AN57" s="318" t="s">
        <v>459</v>
      </c>
      <c r="AO57" s="309">
        <v>1992</v>
      </c>
      <c r="AP57" s="319" t="s">
        <v>459</v>
      </c>
      <c r="AQ57" s="266">
        <v>1992</v>
      </c>
      <c r="AR57" s="267">
        <f t="shared" si="0"/>
        <v>22</v>
      </c>
      <c r="AS57" s="293">
        <v>2014</v>
      </c>
      <c r="AT57" s="311"/>
      <c r="AU57" s="312"/>
      <c r="AV57" s="313">
        <v>8000000</v>
      </c>
      <c r="AW57" s="314"/>
      <c r="AX57" s="296">
        <v>1</v>
      </c>
      <c r="AY57" s="315" t="s">
        <v>438</v>
      </c>
      <c r="AZ57" s="248">
        <f>IF(AY57="","",(VLOOKUP(AY57,PD!J:K,2,FALSE)))</f>
        <v>3</v>
      </c>
      <c r="BA57" s="300">
        <v>2014</v>
      </c>
      <c r="BB57" s="316">
        <f t="shared" si="38"/>
        <v>0</v>
      </c>
      <c r="BC57" s="291"/>
      <c r="BD57" s="292"/>
      <c r="BE57" s="301"/>
      <c r="BF57" s="274">
        <f t="shared" si="2"/>
        <v>0</v>
      </c>
      <c r="BG57" s="275" t="str">
        <f t="shared" si="3"/>
        <v/>
      </c>
      <c r="BH57" s="276" t="str">
        <f t="shared" si="4"/>
        <v/>
      </c>
      <c r="BI57" s="276" t="str">
        <f t="shared" si="5"/>
        <v/>
      </c>
      <c r="BJ57" s="276" t="str">
        <f t="shared" si="6"/>
        <v/>
      </c>
      <c r="BK57" s="276" t="str">
        <f t="shared" si="7"/>
        <v/>
      </c>
      <c r="BL57" s="276" t="str">
        <f t="shared" si="8"/>
        <v/>
      </c>
      <c r="BM57" s="276" t="str">
        <f t="shared" si="9"/>
        <v/>
      </c>
      <c r="BN57" s="276" t="str">
        <f t="shared" si="10"/>
        <v/>
      </c>
      <c r="BO57" s="276" t="str">
        <f t="shared" si="11"/>
        <v/>
      </c>
      <c r="BP57" s="277" t="str">
        <f t="shared" si="12"/>
        <v/>
      </c>
      <c r="BQ57" s="278"/>
      <c r="BR57" s="279"/>
      <c r="BS57" s="280"/>
      <c r="BT57" s="274">
        <f t="shared" si="13"/>
        <v>0</v>
      </c>
      <c r="BU57" s="275" t="str">
        <f t="shared" si="14"/>
        <v/>
      </c>
      <c r="BV57" s="276" t="str">
        <f t="shared" si="15"/>
        <v/>
      </c>
      <c r="BW57" s="276" t="str">
        <f t="shared" si="16"/>
        <v/>
      </c>
      <c r="BX57" s="276" t="str">
        <f t="shared" si="17"/>
        <v/>
      </c>
      <c r="BY57" s="276" t="str">
        <f t="shared" si="18"/>
        <v/>
      </c>
      <c r="BZ57" s="276" t="str">
        <f t="shared" si="19"/>
        <v/>
      </c>
      <c r="CA57" s="276" t="str">
        <f t="shared" si="20"/>
        <v/>
      </c>
      <c r="CB57" s="276" t="str">
        <f t="shared" si="21"/>
        <v/>
      </c>
      <c r="CC57" s="276" t="str">
        <f t="shared" si="22"/>
        <v/>
      </c>
      <c r="CD57" s="276" t="str">
        <f t="shared" si="23"/>
        <v/>
      </c>
      <c r="CE57" s="277" t="str">
        <f t="shared" si="24"/>
        <v/>
      </c>
      <c r="CF57" s="278"/>
      <c r="CG57" s="281"/>
      <c r="CH57" s="281"/>
      <c r="CI57" s="281"/>
      <c r="CJ57" s="280"/>
      <c r="CK57" s="282">
        <f t="shared" si="25"/>
        <v>0</v>
      </c>
      <c r="CL57" s="283">
        <f t="shared" si="26"/>
        <v>8000000</v>
      </c>
      <c r="CM57" s="284">
        <f t="shared" si="27"/>
        <v>271999</v>
      </c>
      <c r="CN57" s="284">
        <f t="shared" si="28"/>
        <v>7999999</v>
      </c>
      <c r="CO57" s="284">
        <f t="shared" si="29"/>
        <v>1</v>
      </c>
      <c r="CP57" s="280">
        <f t="shared" si="30"/>
        <v>272000</v>
      </c>
      <c r="CQ57" s="285"/>
      <c r="CR57" s="291"/>
      <c r="CS57" s="293"/>
      <c r="CV57" s="291"/>
      <c r="CW57" s="292"/>
      <c r="CX57" s="292"/>
      <c r="CY57" s="292"/>
      <c r="CZ57" s="292"/>
      <c r="DA57" s="292"/>
      <c r="DB57" s="292"/>
      <c r="DC57" s="292"/>
      <c r="DD57" s="292"/>
      <c r="DE57" s="293"/>
      <c r="DF57" s="291"/>
      <c r="DG57" s="292"/>
      <c r="DH57" s="292"/>
      <c r="DI57" s="292"/>
      <c r="DJ57" s="292"/>
      <c r="DK57" s="292"/>
      <c r="DL57" s="292"/>
      <c r="DM57" s="292"/>
      <c r="DN57" s="292"/>
      <c r="DO57" s="292"/>
      <c r="DP57" s="293"/>
      <c r="DQ57" s="141"/>
      <c r="DR57" s="291"/>
      <c r="DS57" s="292"/>
      <c r="DT57" s="292"/>
      <c r="DU57" s="292"/>
      <c r="DV57" s="292"/>
      <c r="DW57" s="292"/>
      <c r="DX57" s="292"/>
      <c r="DY57" s="292"/>
      <c r="DZ57" s="292"/>
      <c r="EA57" s="292"/>
      <c r="EB57" s="292"/>
      <c r="EC57" s="292"/>
      <c r="ED57" s="292"/>
      <c r="EE57" s="292"/>
      <c r="EF57" s="301"/>
      <c r="EG57" s="301"/>
      <c r="EH57" s="301"/>
      <c r="EI57" s="301"/>
      <c r="EJ57" s="301"/>
      <c r="EK57" s="301"/>
      <c r="EL57" s="301"/>
      <c r="EM57" s="301"/>
      <c r="EN57" s="301"/>
      <c r="EO57" s="317">
        <f t="shared" si="31"/>
        <v>271999</v>
      </c>
      <c r="EP57" s="301"/>
      <c r="EQ57" s="293"/>
      <c r="ES57" s="288">
        <f t="shared" si="32"/>
        <v>2014</v>
      </c>
      <c r="ET57" s="289">
        <f t="shared" si="33"/>
        <v>0</v>
      </c>
      <c r="EU57" s="290">
        <f t="shared" si="34"/>
        <v>0</v>
      </c>
      <c r="EV57" s="290">
        <f t="shared" si="35"/>
        <v>0</v>
      </c>
      <c r="EW57" s="290">
        <f t="shared" si="36"/>
        <v>0</v>
      </c>
      <c r="EX57" s="291"/>
      <c r="EY57" s="292"/>
      <c r="EZ57" s="292"/>
      <c r="FA57" s="293"/>
      <c r="FB57" s="294">
        <f t="shared" si="37"/>
        <v>0</v>
      </c>
    </row>
    <row r="58" spans="1:158" s="287" customFormat="1" x14ac:dyDescent="0.15">
      <c r="A58" s="296">
        <v>44</v>
      </c>
      <c r="B58" s="297"/>
      <c r="C58" s="298" t="s">
        <v>161</v>
      </c>
      <c r="D58" s="248">
        <f>IF(C58="","",(VLOOKUP(C58,PD!A:B,2,FALSE)))</f>
        <v>12</v>
      </c>
      <c r="E58" s="299" t="s">
        <v>412</v>
      </c>
      <c r="F58" s="299" t="s">
        <v>453</v>
      </c>
      <c r="G58" s="292" t="s">
        <v>454</v>
      </c>
      <c r="H58" s="300">
        <v>12</v>
      </c>
      <c r="I58" s="292" t="s">
        <v>455</v>
      </c>
      <c r="J58" s="300">
        <v>8</v>
      </c>
      <c r="K58" s="293"/>
      <c r="L58" s="291"/>
      <c r="M58" s="292" t="s">
        <v>310</v>
      </c>
      <c r="N58" s="301"/>
      <c r="O58" s="302">
        <v>1</v>
      </c>
      <c r="P58" s="300">
        <v>15</v>
      </c>
      <c r="Q58" s="303">
        <v>46</v>
      </c>
      <c r="R58" s="302">
        <v>1</v>
      </c>
      <c r="S58" s="292"/>
      <c r="T58" s="300"/>
      <c r="U58" s="293"/>
      <c r="V58" s="296" t="s">
        <v>430</v>
      </c>
      <c r="W58" s="292" t="s">
        <v>456</v>
      </c>
      <c r="X58" s="292"/>
      <c r="Y58" s="292"/>
      <c r="Z58" s="303"/>
      <c r="AA58" s="291"/>
      <c r="AB58" s="300"/>
      <c r="AC58" s="293"/>
      <c r="AD58" s="304"/>
      <c r="AE58" s="301"/>
      <c r="AF58" s="296">
        <v>1</v>
      </c>
      <c r="AG58" s="297">
        <v>5</v>
      </c>
      <c r="AH58" s="305">
        <v>51.34</v>
      </c>
      <c r="AI58" s="306" t="s">
        <v>407</v>
      </c>
      <c r="AJ58" s="302">
        <v>22</v>
      </c>
      <c r="AK58" s="260">
        <f>IF(AJ58="","",(VLOOKUP(AJ58,償却率表!A:B,2,FALSE)))</f>
        <v>4.5999999999999999E-2</v>
      </c>
      <c r="AL58" s="307" t="s">
        <v>153</v>
      </c>
      <c r="AM58" s="262">
        <f>IF(AL58="","",(VLOOKUP(AL58,PD!G:H,2,FALSE)))</f>
        <v>1</v>
      </c>
      <c r="AN58" s="318" t="s">
        <v>460</v>
      </c>
      <c r="AO58" s="309">
        <v>1993</v>
      </c>
      <c r="AP58" s="319" t="s">
        <v>460</v>
      </c>
      <c r="AQ58" s="266">
        <v>1993</v>
      </c>
      <c r="AR58" s="267">
        <f t="shared" si="0"/>
        <v>21</v>
      </c>
      <c r="AS58" s="293">
        <v>2015</v>
      </c>
      <c r="AT58" s="311"/>
      <c r="AU58" s="312"/>
      <c r="AV58" s="313">
        <v>8000000</v>
      </c>
      <c r="AW58" s="314"/>
      <c r="AX58" s="296">
        <v>1</v>
      </c>
      <c r="AY58" s="315" t="s">
        <v>438</v>
      </c>
      <c r="AZ58" s="248">
        <f>IF(AY58="","",(VLOOKUP(AY58,PD!J:K,2,FALSE)))</f>
        <v>3</v>
      </c>
      <c r="BA58" s="300">
        <v>2014</v>
      </c>
      <c r="BB58" s="316">
        <f t="shared" si="38"/>
        <v>0</v>
      </c>
      <c r="BC58" s="291"/>
      <c r="BD58" s="292"/>
      <c r="BE58" s="301"/>
      <c r="BF58" s="274">
        <f t="shared" si="2"/>
        <v>0</v>
      </c>
      <c r="BG58" s="275" t="str">
        <f t="shared" si="3"/>
        <v/>
      </c>
      <c r="BH58" s="276" t="str">
        <f t="shared" si="4"/>
        <v/>
      </c>
      <c r="BI58" s="276" t="str">
        <f t="shared" si="5"/>
        <v/>
      </c>
      <c r="BJ58" s="276" t="str">
        <f t="shared" si="6"/>
        <v/>
      </c>
      <c r="BK58" s="276" t="str">
        <f t="shared" si="7"/>
        <v/>
      </c>
      <c r="BL58" s="276" t="str">
        <f t="shared" si="8"/>
        <v/>
      </c>
      <c r="BM58" s="276" t="str">
        <f t="shared" si="9"/>
        <v/>
      </c>
      <c r="BN58" s="276" t="str">
        <f t="shared" si="10"/>
        <v/>
      </c>
      <c r="BO58" s="276" t="str">
        <f t="shared" si="11"/>
        <v/>
      </c>
      <c r="BP58" s="277" t="str">
        <f t="shared" si="12"/>
        <v/>
      </c>
      <c r="BQ58" s="278"/>
      <c r="BR58" s="279"/>
      <c r="BS58" s="280"/>
      <c r="BT58" s="274">
        <f t="shared" si="13"/>
        <v>0</v>
      </c>
      <c r="BU58" s="275" t="str">
        <f t="shared" si="14"/>
        <v/>
      </c>
      <c r="BV58" s="276" t="str">
        <f t="shared" si="15"/>
        <v/>
      </c>
      <c r="BW58" s="276" t="str">
        <f t="shared" si="16"/>
        <v/>
      </c>
      <c r="BX58" s="276" t="str">
        <f t="shared" si="17"/>
        <v/>
      </c>
      <c r="BY58" s="276" t="str">
        <f t="shared" si="18"/>
        <v/>
      </c>
      <c r="BZ58" s="276" t="str">
        <f t="shared" si="19"/>
        <v/>
      </c>
      <c r="CA58" s="276" t="str">
        <f t="shared" si="20"/>
        <v/>
      </c>
      <c r="CB58" s="276" t="str">
        <f t="shared" si="21"/>
        <v/>
      </c>
      <c r="CC58" s="276" t="str">
        <f t="shared" si="22"/>
        <v/>
      </c>
      <c r="CD58" s="276" t="str">
        <f t="shared" si="23"/>
        <v/>
      </c>
      <c r="CE58" s="277" t="str">
        <f t="shared" si="24"/>
        <v/>
      </c>
      <c r="CF58" s="278"/>
      <c r="CG58" s="281"/>
      <c r="CH58" s="281"/>
      <c r="CI58" s="281"/>
      <c r="CJ58" s="280"/>
      <c r="CK58" s="282">
        <f t="shared" si="25"/>
        <v>0</v>
      </c>
      <c r="CL58" s="283">
        <f t="shared" si="26"/>
        <v>8000000</v>
      </c>
      <c r="CM58" s="284">
        <f t="shared" si="27"/>
        <v>368000</v>
      </c>
      <c r="CN58" s="284">
        <f t="shared" si="28"/>
        <v>7728000</v>
      </c>
      <c r="CO58" s="284">
        <f t="shared" si="29"/>
        <v>272000</v>
      </c>
      <c r="CP58" s="280">
        <f t="shared" si="30"/>
        <v>640000</v>
      </c>
      <c r="CQ58" s="285"/>
      <c r="CR58" s="291"/>
      <c r="CS58" s="293"/>
      <c r="CV58" s="291"/>
      <c r="CW58" s="292"/>
      <c r="CX58" s="292"/>
      <c r="CY58" s="292"/>
      <c r="CZ58" s="292"/>
      <c r="DA58" s="292"/>
      <c r="DB58" s="292"/>
      <c r="DC58" s="292"/>
      <c r="DD58" s="292"/>
      <c r="DE58" s="293"/>
      <c r="DF58" s="291"/>
      <c r="DG58" s="292"/>
      <c r="DH58" s="292"/>
      <c r="DI58" s="292"/>
      <c r="DJ58" s="292"/>
      <c r="DK58" s="292"/>
      <c r="DL58" s="292"/>
      <c r="DM58" s="292"/>
      <c r="DN58" s="292"/>
      <c r="DO58" s="292"/>
      <c r="DP58" s="293"/>
      <c r="DQ58" s="141"/>
      <c r="DR58" s="291"/>
      <c r="DS58" s="292"/>
      <c r="DT58" s="292"/>
      <c r="DU58" s="292"/>
      <c r="DV58" s="292"/>
      <c r="DW58" s="292"/>
      <c r="DX58" s="292"/>
      <c r="DY58" s="292"/>
      <c r="DZ58" s="292"/>
      <c r="EA58" s="292"/>
      <c r="EB58" s="292"/>
      <c r="EC58" s="292"/>
      <c r="ED58" s="292"/>
      <c r="EE58" s="292"/>
      <c r="EF58" s="301"/>
      <c r="EG58" s="301"/>
      <c r="EH58" s="301"/>
      <c r="EI58" s="301"/>
      <c r="EJ58" s="301"/>
      <c r="EK58" s="301"/>
      <c r="EL58" s="301"/>
      <c r="EM58" s="301"/>
      <c r="EN58" s="301"/>
      <c r="EO58" s="317">
        <f t="shared" si="31"/>
        <v>368000</v>
      </c>
      <c r="EP58" s="301"/>
      <c r="EQ58" s="293"/>
      <c r="ES58" s="288">
        <f t="shared" si="32"/>
        <v>2014</v>
      </c>
      <c r="ET58" s="289">
        <f t="shared" si="33"/>
        <v>0</v>
      </c>
      <c r="EU58" s="290">
        <f t="shared" si="34"/>
        <v>0</v>
      </c>
      <c r="EV58" s="290">
        <f t="shared" si="35"/>
        <v>0</v>
      </c>
      <c r="EW58" s="290">
        <f t="shared" si="36"/>
        <v>0</v>
      </c>
      <c r="EX58" s="291"/>
      <c r="EY58" s="292"/>
      <c r="EZ58" s="292"/>
      <c r="FA58" s="293"/>
      <c r="FB58" s="294">
        <f t="shared" si="37"/>
        <v>0</v>
      </c>
    </row>
    <row r="59" spans="1:158" s="287" customFormat="1" x14ac:dyDescent="0.15">
      <c r="A59" s="296">
        <v>45</v>
      </c>
      <c r="B59" s="297"/>
      <c r="C59" s="298" t="s">
        <v>161</v>
      </c>
      <c r="D59" s="248">
        <f>IF(C59="","",(VLOOKUP(C59,PD!A:B,2,FALSE)))</f>
        <v>12</v>
      </c>
      <c r="E59" s="299" t="s">
        <v>412</v>
      </c>
      <c r="F59" s="299" t="s">
        <v>461</v>
      </c>
      <c r="G59" s="292" t="s">
        <v>462</v>
      </c>
      <c r="H59" s="300">
        <v>1</v>
      </c>
      <c r="I59" s="292" t="s">
        <v>311</v>
      </c>
      <c r="J59" s="300">
        <v>5</v>
      </c>
      <c r="K59" s="293"/>
      <c r="L59" s="291"/>
      <c r="M59" s="292" t="s">
        <v>312</v>
      </c>
      <c r="N59" s="301"/>
      <c r="O59" s="302">
        <v>1</v>
      </c>
      <c r="P59" s="300">
        <v>15</v>
      </c>
      <c r="Q59" s="303">
        <v>44</v>
      </c>
      <c r="R59" s="302">
        <v>1</v>
      </c>
      <c r="S59" s="292"/>
      <c r="T59" s="300"/>
      <c r="U59" s="293"/>
      <c r="V59" s="296" t="s">
        <v>225</v>
      </c>
      <c r="W59" s="292" t="s">
        <v>463</v>
      </c>
      <c r="X59" s="292"/>
      <c r="Y59" s="292"/>
      <c r="Z59" s="303"/>
      <c r="AA59" s="291"/>
      <c r="AB59" s="300"/>
      <c r="AC59" s="293"/>
      <c r="AD59" s="304"/>
      <c r="AE59" s="301"/>
      <c r="AF59" s="296">
        <v>1</v>
      </c>
      <c r="AG59" s="297">
        <v>5</v>
      </c>
      <c r="AH59" s="305">
        <v>47.33</v>
      </c>
      <c r="AI59" s="306" t="s">
        <v>407</v>
      </c>
      <c r="AJ59" s="302">
        <v>15</v>
      </c>
      <c r="AK59" s="260">
        <f>IF(AJ59="","",(VLOOKUP(AJ59,償却率表!A:B,2,FALSE)))</f>
        <v>6.7000000000000004E-2</v>
      </c>
      <c r="AL59" s="307" t="s">
        <v>153</v>
      </c>
      <c r="AM59" s="262">
        <f>IF(AL59="","",(VLOOKUP(AL59,PD!G:H,2,FALSE)))</f>
        <v>1</v>
      </c>
      <c r="AN59" s="318">
        <v>4061214</v>
      </c>
      <c r="AO59" s="309">
        <v>1994</v>
      </c>
      <c r="AP59" s="319">
        <v>4061214</v>
      </c>
      <c r="AQ59" s="266">
        <v>1994</v>
      </c>
      <c r="AR59" s="267">
        <f t="shared" si="0"/>
        <v>20</v>
      </c>
      <c r="AS59" s="293"/>
      <c r="AT59" s="311">
        <v>5232400</v>
      </c>
      <c r="AU59" s="312"/>
      <c r="AV59" s="313"/>
      <c r="AW59" s="314"/>
      <c r="AX59" s="296"/>
      <c r="AY59" s="315" t="s">
        <v>155</v>
      </c>
      <c r="AZ59" s="248">
        <f>IF(AY59="","",(VLOOKUP(AY59,PD!J:K,2,FALSE)))</f>
        <v>1</v>
      </c>
      <c r="BA59" s="300">
        <v>2014</v>
      </c>
      <c r="BB59" s="316">
        <f t="shared" si="38"/>
        <v>0</v>
      </c>
      <c r="BC59" s="291"/>
      <c r="BD59" s="292"/>
      <c r="BE59" s="301"/>
      <c r="BF59" s="274">
        <f t="shared" si="2"/>
        <v>0</v>
      </c>
      <c r="BG59" s="275" t="str">
        <f t="shared" si="3"/>
        <v/>
      </c>
      <c r="BH59" s="276" t="str">
        <f t="shared" si="4"/>
        <v/>
      </c>
      <c r="BI59" s="276" t="str">
        <f t="shared" si="5"/>
        <v/>
      </c>
      <c r="BJ59" s="276" t="str">
        <f t="shared" si="6"/>
        <v/>
      </c>
      <c r="BK59" s="276" t="str">
        <f t="shared" si="7"/>
        <v/>
      </c>
      <c r="BL59" s="276" t="str">
        <f t="shared" si="8"/>
        <v/>
      </c>
      <c r="BM59" s="276" t="str">
        <f t="shared" si="9"/>
        <v/>
      </c>
      <c r="BN59" s="276" t="str">
        <f t="shared" si="10"/>
        <v/>
      </c>
      <c r="BO59" s="276" t="str">
        <f t="shared" si="11"/>
        <v/>
      </c>
      <c r="BP59" s="277" t="str">
        <f t="shared" si="12"/>
        <v/>
      </c>
      <c r="BQ59" s="278"/>
      <c r="BR59" s="279"/>
      <c r="BS59" s="280"/>
      <c r="BT59" s="274">
        <f t="shared" si="13"/>
        <v>0</v>
      </c>
      <c r="BU59" s="275" t="str">
        <f t="shared" si="14"/>
        <v/>
      </c>
      <c r="BV59" s="276" t="str">
        <f t="shared" si="15"/>
        <v/>
      </c>
      <c r="BW59" s="276" t="str">
        <f t="shared" si="16"/>
        <v/>
      </c>
      <c r="BX59" s="276" t="str">
        <f t="shared" si="17"/>
        <v/>
      </c>
      <c r="BY59" s="276" t="str">
        <f t="shared" si="18"/>
        <v/>
      </c>
      <c r="BZ59" s="276" t="str">
        <f t="shared" si="19"/>
        <v/>
      </c>
      <c r="CA59" s="276" t="str">
        <f t="shared" si="20"/>
        <v/>
      </c>
      <c r="CB59" s="276" t="str">
        <f t="shared" si="21"/>
        <v/>
      </c>
      <c r="CC59" s="276" t="str">
        <f t="shared" si="22"/>
        <v/>
      </c>
      <c r="CD59" s="276" t="str">
        <f t="shared" si="23"/>
        <v/>
      </c>
      <c r="CE59" s="277" t="str">
        <f t="shared" si="24"/>
        <v/>
      </c>
      <c r="CF59" s="278"/>
      <c r="CG59" s="281"/>
      <c r="CH59" s="281"/>
      <c r="CI59" s="281"/>
      <c r="CJ59" s="280"/>
      <c r="CK59" s="282">
        <f t="shared" si="25"/>
        <v>0</v>
      </c>
      <c r="CL59" s="283">
        <f t="shared" si="26"/>
        <v>5232400</v>
      </c>
      <c r="CM59" s="284">
        <f t="shared" si="27"/>
        <v>0</v>
      </c>
      <c r="CN59" s="284">
        <f t="shared" si="28"/>
        <v>5232399</v>
      </c>
      <c r="CO59" s="284">
        <f t="shared" si="29"/>
        <v>1</v>
      </c>
      <c r="CP59" s="280">
        <f t="shared" si="30"/>
        <v>1</v>
      </c>
      <c r="CQ59" s="285"/>
      <c r="CR59" s="291"/>
      <c r="CS59" s="293"/>
      <c r="CV59" s="291"/>
      <c r="CW59" s="292"/>
      <c r="CX59" s="292"/>
      <c r="CY59" s="292"/>
      <c r="CZ59" s="292"/>
      <c r="DA59" s="292"/>
      <c r="DB59" s="292"/>
      <c r="DC59" s="292"/>
      <c r="DD59" s="292"/>
      <c r="DE59" s="293"/>
      <c r="DF59" s="291"/>
      <c r="DG59" s="292"/>
      <c r="DH59" s="292"/>
      <c r="DI59" s="292"/>
      <c r="DJ59" s="292"/>
      <c r="DK59" s="292"/>
      <c r="DL59" s="292"/>
      <c r="DM59" s="292"/>
      <c r="DN59" s="292"/>
      <c r="DO59" s="292"/>
      <c r="DP59" s="293"/>
      <c r="DQ59" s="141"/>
      <c r="DR59" s="291"/>
      <c r="DS59" s="292"/>
      <c r="DT59" s="292"/>
      <c r="DU59" s="292"/>
      <c r="DV59" s="292"/>
      <c r="DW59" s="292"/>
      <c r="DX59" s="292"/>
      <c r="DY59" s="292"/>
      <c r="DZ59" s="292"/>
      <c r="EA59" s="292"/>
      <c r="EB59" s="292"/>
      <c r="EC59" s="292"/>
      <c r="ED59" s="292"/>
      <c r="EE59" s="292"/>
      <c r="EF59" s="301"/>
      <c r="EG59" s="301"/>
      <c r="EH59" s="301"/>
      <c r="EI59" s="301"/>
      <c r="EJ59" s="301"/>
      <c r="EK59" s="301"/>
      <c r="EL59" s="301"/>
      <c r="EM59" s="301"/>
      <c r="EN59" s="301"/>
      <c r="EO59" s="317">
        <f t="shared" si="31"/>
        <v>0</v>
      </c>
      <c r="EP59" s="301"/>
      <c r="EQ59" s="293"/>
      <c r="ES59" s="288">
        <f t="shared" si="32"/>
        <v>2014</v>
      </c>
      <c r="ET59" s="289">
        <f t="shared" si="33"/>
        <v>0</v>
      </c>
      <c r="EU59" s="290">
        <f t="shared" si="34"/>
        <v>0</v>
      </c>
      <c r="EV59" s="290">
        <f t="shared" si="35"/>
        <v>0</v>
      </c>
      <c r="EW59" s="290">
        <f t="shared" si="36"/>
        <v>0</v>
      </c>
      <c r="EX59" s="291"/>
      <c r="EY59" s="292"/>
      <c r="EZ59" s="292"/>
      <c r="FA59" s="293"/>
      <c r="FB59" s="294">
        <f t="shared" si="37"/>
        <v>0</v>
      </c>
    </row>
    <row r="60" spans="1:158" s="287" customFormat="1" x14ac:dyDescent="0.15">
      <c r="A60" s="296">
        <v>46</v>
      </c>
      <c r="B60" s="297"/>
      <c r="C60" s="298" t="s">
        <v>161</v>
      </c>
      <c r="D60" s="248">
        <f>IF(C60="","",(VLOOKUP(C60,PD!A:B,2,FALSE)))</f>
        <v>12</v>
      </c>
      <c r="E60" s="299" t="s">
        <v>412</v>
      </c>
      <c r="F60" s="299" t="s">
        <v>464</v>
      </c>
      <c r="G60" s="292" t="s">
        <v>465</v>
      </c>
      <c r="H60" s="300">
        <v>1</v>
      </c>
      <c r="I60" s="292" t="s">
        <v>345</v>
      </c>
      <c r="J60" s="300">
        <v>5</v>
      </c>
      <c r="K60" s="293"/>
      <c r="L60" s="291"/>
      <c r="M60" s="292" t="s">
        <v>312</v>
      </c>
      <c r="N60" s="301"/>
      <c r="O60" s="302">
        <v>1</v>
      </c>
      <c r="P60" s="300">
        <v>15</v>
      </c>
      <c r="Q60" s="303">
        <v>44</v>
      </c>
      <c r="R60" s="302">
        <v>1</v>
      </c>
      <c r="S60" s="292"/>
      <c r="T60" s="300"/>
      <c r="U60" s="293"/>
      <c r="V60" s="296" t="s">
        <v>225</v>
      </c>
      <c r="W60" s="292" t="s">
        <v>463</v>
      </c>
      <c r="X60" s="292"/>
      <c r="Y60" s="292"/>
      <c r="Z60" s="303"/>
      <c r="AA60" s="291"/>
      <c r="AB60" s="300"/>
      <c r="AC60" s="293"/>
      <c r="AD60" s="304"/>
      <c r="AE60" s="301"/>
      <c r="AF60" s="296">
        <v>1</v>
      </c>
      <c r="AG60" s="297">
        <v>5</v>
      </c>
      <c r="AH60" s="305">
        <v>9.94</v>
      </c>
      <c r="AI60" s="306" t="s">
        <v>407</v>
      </c>
      <c r="AJ60" s="302">
        <v>17</v>
      </c>
      <c r="AK60" s="260">
        <f>IF(AJ60="","",(VLOOKUP(AJ60,償却率表!A:B,2,FALSE)))</f>
        <v>5.8999999999999997E-2</v>
      </c>
      <c r="AL60" s="307" t="s">
        <v>153</v>
      </c>
      <c r="AM60" s="262">
        <f>IF(AL60="","",(VLOOKUP(AL60,PD!G:H,2,FALSE)))</f>
        <v>1</v>
      </c>
      <c r="AN60" s="308">
        <v>34612</v>
      </c>
      <c r="AO60" s="309">
        <v>1967</v>
      </c>
      <c r="AP60" s="310">
        <v>34612</v>
      </c>
      <c r="AQ60" s="266">
        <v>1967</v>
      </c>
      <c r="AR60" s="267">
        <f t="shared" si="0"/>
        <v>47</v>
      </c>
      <c r="AS60" s="293"/>
      <c r="AT60" s="311">
        <v>160000</v>
      </c>
      <c r="AU60" s="312"/>
      <c r="AV60" s="313"/>
      <c r="AW60" s="314"/>
      <c r="AX60" s="296"/>
      <c r="AY60" s="315" t="s">
        <v>155</v>
      </c>
      <c r="AZ60" s="248">
        <f>IF(AY60="","",(VLOOKUP(AY60,PD!J:K,2,FALSE)))</f>
        <v>1</v>
      </c>
      <c r="BA60" s="300">
        <v>2014</v>
      </c>
      <c r="BB60" s="316">
        <f t="shared" si="38"/>
        <v>0</v>
      </c>
      <c r="BC60" s="291"/>
      <c r="BD60" s="292"/>
      <c r="BE60" s="301"/>
      <c r="BF60" s="274">
        <f t="shared" si="2"/>
        <v>0</v>
      </c>
      <c r="BG60" s="275" t="str">
        <f t="shared" si="3"/>
        <v/>
      </c>
      <c r="BH60" s="276" t="str">
        <f t="shared" si="4"/>
        <v/>
      </c>
      <c r="BI60" s="276" t="str">
        <f t="shared" si="5"/>
        <v/>
      </c>
      <c r="BJ60" s="276" t="str">
        <f t="shared" si="6"/>
        <v/>
      </c>
      <c r="BK60" s="276" t="str">
        <f t="shared" si="7"/>
        <v/>
      </c>
      <c r="BL60" s="276" t="str">
        <f t="shared" si="8"/>
        <v/>
      </c>
      <c r="BM60" s="276" t="str">
        <f t="shared" si="9"/>
        <v/>
      </c>
      <c r="BN60" s="276" t="str">
        <f t="shared" si="10"/>
        <v/>
      </c>
      <c r="BO60" s="276" t="str">
        <f t="shared" si="11"/>
        <v/>
      </c>
      <c r="BP60" s="277" t="str">
        <f t="shared" si="12"/>
        <v/>
      </c>
      <c r="BQ60" s="278"/>
      <c r="BR60" s="279"/>
      <c r="BS60" s="280"/>
      <c r="BT60" s="274">
        <f t="shared" si="13"/>
        <v>0</v>
      </c>
      <c r="BU60" s="275" t="str">
        <f t="shared" si="14"/>
        <v/>
      </c>
      <c r="BV60" s="276" t="str">
        <f t="shared" si="15"/>
        <v/>
      </c>
      <c r="BW60" s="276" t="str">
        <f t="shared" si="16"/>
        <v/>
      </c>
      <c r="BX60" s="276" t="str">
        <f t="shared" si="17"/>
        <v/>
      </c>
      <c r="BY60" s="276" t="str">
        <f t="shared" si="18"/>
        <v/>
      </c>
      <c r="BZ60" s="276" t="str">
        <f t="shared" si="19"/>
        <v/>
      </c>
      <c r="CA60" s="276" t="str">
        <f t="shared" si="20"/>
        <v/>
      </c>
      <c r="CB60" s="276" t="str">
        <f t="shared" si="21"/>
        <v/>
      </c>
      <c r="CC60" s="276" t="str">
        <f t="shared" si="22"/>
        <v/>
      </c>
      <c r="CD60" s="276" t="str">
        <f t="shared" si="23"/>
        <v/>
      </c>
      <c r="CE60" s="277" t="str">
        <f t="shared" si="24"/>
        <v/>
      </c>
      <c r="CF60" s="278"/>
      <c r="CG60" s="281"/>
      <c r="CH60" s="281"/>
      <c r="CI60" s="281"/>
      <c r="CJ60" s="280"/>
      <c r="CK60" s="282">
        <f t="shared" si="25"/>
        <v>0</v>
      </c>
      <c r="CL60" s="283">
        <f t="shared" si="26"/>
        <v>160000</v>
      </c>
      <c r="CM60" s="284">
        <f t="shared" si="27"/>
        <v>0</v>
      </c>
      <c r="CN60" s="284">
        <f t="shared" si="28"/>
        <v>159999</v>
      </c>
      <c r="CO60" s="284">
        <f t="shared" si="29"/>
        <v>1</v>
      </c>
      <c r="CP60" s="280">
        <f t="shared" si="30"/>
        <v>1</v>
      </c>
      <c r="CQ60" s="285"/>
      <c r="CR60" s="291"/>
      <c r="CS60" s="293"/>
      <c r="CV60" s="291"/>
      <c r="CW60" s="292"/>
      <c r="CX60" s="292"/>
      <c r="CY60" s="292"/>
      <c r="CZ60" s="292"/>
      <c r="DA60" s="292"/>
      <c r="DB60" s="292"/>
      <c r="DC60" s="292"/>
      <c r="DD60" s="292"/>
      <c r="DE60" s="293"/>
      <c r="DF60" s="291"/>
      <c r="DG60" s="292"/>
      <c r="DH60" s="292"/>
      <c r="DI60" s="292"/>
      <c r="DJ60" s="292"/>
      <c r="DK60" s="292"/>
      <c r="DL60" s="292"/>
      <c r="DM60" s="292"/>
      <c r="DN60" s="292"/>
      <c r="DO60" s="292"/>
      <c r="DP60" s="293"/>
      <c r="DQ60" s="141"/>
      <c r="DR60" s="291"/>
      <c r="DS60" s="292"/>
      <c r="DT60" s="292"/>
      <c r="DU60" s="292"/>
      <c r="DV60" s="292"/>
      <c r="DW60" s="292"/>
      <c r="DX60" s="292"/>
      <c r="DY60" s="292"/>
      <c r="DZ60" s="292"/>
      <c r="EA60" s="292"/>
      <c r="EB60" s="292"/>
      <c r="EC60" s="292"/>
      <c r="ED60" s="292"/>
      <c r="EE60" s="292"/>
      <c r="EF60" s="301"/>
      <c r="EG60" s="301"/>
      <c r="EH60" s="301"/>
      <c r="EI60" s="301"/>
      <c r="EJ60" s="301"/>
      <c r="EK60" s="301"/>
      <c r="EL60" s="301"/>
      <c r="EM60" s="301"/>
      <c r="EN60" s="301"/>
      <c r="EO60" s="317">
        <f t="shared" si="31"/>
        <v>0</v>
      </c>
      <c r="EP60" s="301"/>
      <c r="EQ60" s="293"/>
      <c r="ES60" s="288">
        <f t="shared" si="32"/>
        <v>2014</v>
      </c>
      <c r="ET60" s="289">
        <f t="shared" si="33"/>
        <v>0</v>
      </c>
      <c r="EU60" s="290">
        <f t="shared" si="34"/>
        <v>0</v>
      </c>
      <c r="EV60" s="290">
        <f t="shared" si="35"/>
        <v>0</v>
      </c>
      <c r="EW60" s="290">
        <f t="shared" si="36"/>
        <v>0</v>
      </c>
      <c r="EX60" s="291"/>
      <c r="EY60" s="292"/>
      <c r="EZ60" s="292"/>
      <c r="FA60" s="293"/>
      <c r="FB60" s="294">
        <f t="shared" si="37"/>
        <v>0</v>
      </c>
    </row>
    <row r="61" spans="1:158" s="287" customFormat="1" x14ac:dyDescent="0.15">
      <c r="A61" s="296">
        <v>47</v>
      </c>
      <c r="B61" s="297"/>
      <c r="C61" s="298" t="s">
        <v>161</v>
      </c>
      <c r="D61" s="248">
        <f>IF(C61="","",(VLOOKUP(C61,PD!A:B,2,FALSE)))</f>
        <v>12</v>
      </c>
      <c r="E61" s="299" t="s">
        <v>412</v>
      </c>
      <c r="F61" s="299" t="s">
        <v>466</v>
      </c>
      <c r="G61" s="292" t="s">
        <v>465</v>
      </c>
      <c r="H61" s="300">
        <v>1</v>
      </c>
      <c r="I61" s="292" t="s">
        <v>313</v>
      </c>
      <c r="J61" s="300">
        <v>5</v>
      </c>
      <c r="K61" s="293"/>
      <c r="L61" s="291"/>
      <c r="M61" s="292" t="s">
        <v>312</v>
      </c>
      <c r="N61" s="301"/>
      <c r="O61" s="302">
        <v>1</v>
      </c>
      <c r="P61" s="300">
        <v>15</v>
      </c>
      <c r="Q61" s="303">
        <v>44</v>
      </c>
      <c r="R61" s="302">
        <v>1</v>
      </c>
      <c r="S61" s="292"/>
      <c r="T61" s="300"/>
      <c r="U61" s="293"/>
      <c r="V61" s="296" t="s">
        <v>225</v>
      </c>
      <c r="W61" s="292" t="s">
        <v>463</v>
      </c>
      <c r="X61" s="292"/>
      <c r="Y61" s="292"/>
      <c r="Z61" s="303"/>
      <c r="AA61" s="291"/>
      <c r="AB61" s="300"/>
      <c r="AC61" s="293"/>
      <c r="AD61" s="304"/>
      <c r="AE61" s="301"/>
      <c r="AF61" s="296">
        <v>2</v>
      </c>
      <c r="AG61" s="297">
        <v>5</v>
      </c>
      <c r="AH61" s="305">
        <v>61.85</v>
      </c>
      <c r="AI61" s="306" t="s">
        <v>407</v>
      </c>
      <c r="AJ61" s="302">
        <v>22</v>
      </c>
      <c r="AK61" s="260">
        <f>IF(AJ61="","",(VLOOKUP(AJ61,償却率表!A:B,2,FALSE)))</f>
        <v>4.5999999999999999E-2</v>
      </c>
      <c r="AL61" s="307" t="s">
        <v>153</v>
      </c>
      <c r="AM61" s="262">
        <f>IF(AL61="","",(VLOOKUP(AL61,PD!G:H,2,FALSE)))</f>
        <v>1</v>
      </c>
      <c r="AN61" s="318">
        <v>4051104</v>
      </c>
      <c r="AO61" s="309">
        <v>1993</v>
      </c>
      <c r="AP61" s="319">
        <v>4051104</v>
      </c>
      <c r="AQ61" s="266">
        <v>1993</v>
      </c>
      <c r="AR61" s="267">
        <f t="shared" si="0"/>
        <v>21</v>
      </c>
      <c r="AS61" s="293"/>
      <c r="AT61" s="311">
        <v>5982240</v>
      </c>
      <c r="AU61" s="312"/>
      <c r="AV61" s="313"/>
      <c r="AW61" s="314"/>
      <c r="AX61" s="296"/>
      <c r="AY61" s="315" t="s">
        <v>155</v>
      </c>
      <c r="AZ61" s="248">
        <f>IF(AY61="","",(VLOOKUP(AY61,PD!J:K,2,FALSE)))</f>
        <v>1</v>
      </c>
      <c r="BA61" s="300">
        <v>2014</v>
      </c>
      <c r="BB61" s="316">
        <f t="shared" si="38"/>
        <v>0</v>
      </c>
      <c r="BC61" s="291"/>
      <c r="BD61" s="292"/>
      <c r="BE61" s="301"/>
      <c r="BF61" s="274">
        <f t="shared" si="2"/>
        <v>0</v>
      </c>
      <c r="BG61" s="275" t="str">
        <f t="shared" si="3"/>
        <v/>
      </c>
      <c r="BH61" s="276" t="str">
        <f t="shared" si="4"/>
        <v/>
      </c>
      <c r="BI61" s="276" t="str">
        <f t="shared" si="5"/>
        <v/>
      </c>
      <c r="BJ61" s="276" t="str">
        <f t="shared" si="6"/>
        <v/>
      </c>
      <c r="BK61" s="276" t="str">
        <f t="shared" si="7"/>
        <v/>
      </c>
      <c r="BL61" s="276" t="str">
        <f t="shared" si="8"/>
        <v/>
      </c>
      <c r="BM61" s="276" t="str">
        <f t="shared" si="9"/>
        <v/>
      </c>
      <c r="BN61" s="276" t="str">
        <f t="shared" si="10"/>
        <v/>
      </c>
      <c r="BO61" s="276" t="str">
        <f t="shared" si="11"/>
        <v/>
      </c>
      <c r="BP61" s="277" t="str">
        <f t="shared" si="12"/>
        <v/>
      </c>
      <c r="BQ61" s="278"/>
      <c r="BR61" s="279"/>
      <c r="BS61" s="280"/>
      <c r="BT61" s="274">
        <f t="shared" si="13"/>
        <v>0</v>
      </c>
      <c r="BU61" s="275" t="str">
        <f t="shared" si="14"/>
        <v/>
      </c>
      <c r="BV61" s="276" t="str">
        <f t="shared" si="15"/>
        <v/>
      </c>
      <c r="BW61" s="276" t="str">
        <f t="shared" si="16"/>
        <v/>
      </c>
      <c r="BX61" s="276" t="str">
        <f t="shared" si="17"/>
        <v/>
      </c>
      <c r="BY61" s="276" t="str">
        <f t="shared" si="18"/>
        <v/>
      </c>
      <c r="BZ61" s="276" t="str">
        <f t="shared" si="19"/>
        <v/>
      </c>
      <c r="CA61" s="276" t="str">
        <f t="shared" si="20"/>
        <v/>
      </c>
      <c r="CB61" s="276" t="str">
        <f t="shared" si="21"/>
        <v/>
      </c>
      <c r="CC61" s="276" t="str">
        <f t="shared" si="22"/>
        <v/>
      </c>
      <c r="CD61" s="276" t="str">
        <f t="shared" si="23"/>
        <v/>
      </c>
      <c r="CE61" s="277" t="str">
        <f t="shared" si="24"/>
        <v/>
      </c>
      <c r="CF61" s="278"/>
      <c r="CG61" s="281"/>
      <c r="CH61" s="281"/>
      <c r="CI61" s="281"/>
      <c r="CJ61" s="280"/>
      <c r="CK61" s="282">
        <f t="shared" si="25"/>
        <v>0</v>
      </c>
      <c r="CL61" s="283">
        <f t="shared" si="26"/>
        <v>5982240</v>
      </c>
      <c r="CM61" s="284">
        <f t="shared" si="27"/>
        <v>275183</v>
      </c>
      <c r="CN61" s="284">
        <f t="shared" si="28"/>
        <v>5778843</v>
      </c>
      <c r="CO61" s="284">
        <f t="shared" si="29"/>
        <v>203397</v>
      </c>
      <c r="CP61" s="280">
        <f t="shared" si="30"/>
        <v>478580</v>
      </c>
      <c r="CQ61" s="285"/>
      <c r="CR61" s="291"/>
      <c r="CS61" s="293"/>
      <c r="CV61" s="291"/>
      <c r="CW61" s="292"/>
      <c r="CX61" s="292"/>
      <c r="CY61" s="292"/>
      <c r="CZ61" s="292"/>
      <c r="DA61" s="292"/>
      <c r="DB61" s="292"/>
      <c r="DC61" s="292"/>
      <c r="DD61" s="292"/>
      <c r="DE61" s="293"/>
      <c r="DF61" s="291"/>
      <c r="DG61" s="292"/>
      <c r="DH61" s="292"/>
      <c r="DI61" s="292"/>
      <c r="DJ61" s="292"/>
      <c r="DK61" s="292"/>
      <c r="DL61" s="292"/>
      <c r="DM61" s="292"/>
      <c r="DN61" s="292"/>
      <c r="DO61" s="292"/>
      <c r="DP61" s="293"/>
      <c r="DQ61" s="141"/>
      <c r="DR61" s="291"/>
      <c r="DS61" s="292"/>
      <c r="DT61" s="292"/>
      <c r="DU61" s="292"/>
      <c r="DV61" s="292"/>
      <c r="DW61" s="292"/>
      <c r="DX61" s="292"/>
      <c r="DY61" s="292"/>
      <c r="DZ61" s="292"/>
      <c r="EA61" s="292"/>
      <c r="EB61" s="292"/>
      <c r="EC61" s="292"/>
      <c r="ED61" s="292"/>
      <c r="EE61" s="292"/>
      <c r="EF61" s="301"/>
      <c r="EG61" s="301"/>
      <c r="EH61" s="301"/>
      <c r="EI61" s="301"/>
      <c r="EJ61" s="301"/>
      <c r="EK61" s="301"/>
      <c r="EL61" s="301"/>
      <c r="EM61" s="301"/>
      <c r="EN61" s="301"/>
      <c r="EO61" s="317">
        <f t="shared" si="31"/>
        <v>275183</v>
      </c>
      <c r="EP61" s="301"/>
      <c r="EQ61" s="293"/>
      <c r="ES61" s="288">
        <f t="shared" si="32"/>
        <v>2014</v>
      </c>
      <c r="ET61" s="289">
        <f t="shared" si="33"/>
        <v>0</v>
      </c>
      <c r="EU61" s="290">
        <f t="shared" si="34"/>
        <v>0</v>
      </c>
      <c r="EV61" s="290">
        <f t="shared" si="35"/>
        <v>0</v>
      </c>
      <c r="EW61" s="290">
        <f t="shared" si="36"/>
        <v>0</v>
      </c>
      <c r="EX61" s="291"/>
      <c r="EY61" s="292"/>
      <c r="EZ61" s="292"/>
      <c r="FA61" s="293"/>
      <c r="FB61" s="294">
        <f t="shared" si="37"/>
        <v>0</v>
      </c>
    </row>
    <row r="62" spans="1:158" s="287" customFormat="1" x14ac:dyDescent="0.15">
      <c r="A62" s="296">
        <v>48</v>
      </c>
      <c r="B62" s="297"/>
      <c r="C62" s="298" t="s">
        <v>161</v>
      </c>
      <c r="D62" s="248">
        <f>IF(C62="","",(VLOOKUP(C62,PD!A:B,2,FALSE)))</f>
        <v>12</v>
      </c>
      <c r="E62" s="299" t="s">
        <v>412</v>
      </c>
      <c r="F62" s="299" t="s">
        <v>467</v>
      </c>
      <c r="G62" s="292" t="s">
        <v>465</v>
      </c>
      <c r="H62" s="300">
        <v>1</v>
      </c>
      <c r="I62" s="292" t="s">
        <v>314</v>
      </c>
      <c r="J62" s="300">
        <v>5</v>
      </c>
      <c r="K62" s="293"/>
      <c r="L62" s="291"/>
      <c r="M62" s="292" t="s">
        <v>312</v>
      </c>
      <c r="N62" s="301"/>
      <c r="O62" s="302">
        <v>1</v>
      </c>
      <c r="P62" s="300">
        <v>15</v>
      </c>
      <c r="Q62" s="303">
        <v>44</v>
      </c>
      <c r="R62" s="302">
        <v>1</v>
      </c>
      <c r="S62" s="292"/>
      <c r="T62" s="300"/>
      <c r="U62" s="293"/>
      <c r="V62" s="296" t="s">
        <v>225</v>
      </c>
      <c r="W62" s="292" t="s">
        <v>463</v>
      </c>
      <c r="X62" s="292"/>
      <c r="Y62" s="292"/>
      <c r="Z62" s="303"/>
      <c r="AA62" s="291"/>
      <c r="AB62" s="300"/>
      <c r="AC62" s="293"/>
      <c r="AD62" s="304"/>
      <c r="AE62" s="301"/>
      <c r="AF62" s="296">
        <v>1</v>
      </c>
      <c r="AG62" s="297">
        <v>5</v>
      </c>
      <c r="AH62" s="305">
        <v>12.42</v>
      </c>
      <c r="AI62" s="306" t="s">
        <v>407</v>
      </c>
      <c r="AJ62" s="302">
        <v>17</v>
      </c>
      <c r="AK62" s="260">
        <f>IF(AJ62="","",(VLOOKUP(AJ62,償却率表!A:B,2,FALSE)))</f>
        <v>5.8999999999999997E-2</v>
      </c>
      <c r="AL62" s="307" t="s">
        <v>153</v>
      </c>
      <c r="AM62" s="262">
        <f>IF(AL62="","",(VLOOKUP(AL62,PD!G:H,2,FALSE)))</f>
        <v>1</v>
      </c>
      <c r="AN62" s="318">
        <v>4101221</v>
      </c>
      <c r="AO62" s="309">
        <v>1998</v>
      </c>
      <c r="AP62" s="319">
        <v>4101221</v>
      </c>
      <c r="AQ62" s="266">
        <v>1998</v>
      </c>
      <c r="AR62" s="267">
        <f t="shared" si="0"/>
        <v>16</v>
      </c>
      <c r="AS62" s="293"/>
      <c r="AT62" s="311">
        <v>1680000</v>
      </c>
      <c r="AU62" s="312"/>
      <c r="AV62" s="313"/>
      <c r="AW62" s="314"/>
      <c r="AX62" s="296"/>
      <c r="AY62" s="315" t="s">
        <v>155</v>
      </c>
      <c r="AZ62" s="248">
        <f>IF(AY62="","",(VLOOKUP(AY62,PD!J:K,2,FALSE)))</f>
        <v>1</v>
      </c>
      <c r="BA62" s="300">
        <v>2014</v>
      </c>
      <c r="BB62" s="316">
        <f t="shared" si="38"/>
        <v>0</v>
      </c>
      <c r="BC62" s="291"/>
      <c r="BD62" s="292"/>
      <c r="BE62" s="301"/>
      <c r="BF62" s="274">
        <f t="shared" si="2"/>
        <v>0</v>
      </c>
      <c r="BG62" s="275" t="str">
        <f t="shared" si="3"/>
        <v/>
      </c>
      <c r="BH62" s="276" t="str">
        <f t="shared" si="4"/>
        <v/>
      </c>
      <c r="BI62" s="276" t="str">
        <f t="shared" si="5"/>
        <v/>
      </c>
      <c r="BJ62" s="276" t="str">
        <f t="shared" si="6"/>
        <v/>
      </c>
      <c r="BK62" s="276" t="str">
        <f t="shared" si="7"/>
        <v/>
      </c>
      <c r="BL62" s="276" t="str">
        <f t="shared" si="8"/>
        <v/>
      </c>
      <c r="BM62" s="276" t="str">
        <f t="shared" si="9"/>
        <v/>
      </c>
      <c r="BN62" s="276" t="str">
        <f t="shared" si="10"/>
        <v/>
      </c>
      <c r="BO62" s="276" t="str">
        <f t="shared" si="11"/>
        <v/>
      </c>
      <c r="BP62" s="277" t="str">
        <f t="shared" si="12"/>
        <v/>
      </c>
      <c r="BQ62" s="278"/>
      <c r="BR62" s="279"/>
      <c r="BS62" s="280"/>
      <c r="BT62" s="274">
        <f t="shared" si="13"/>
        <v>0</v>
      </c>
      <c r="BU62" s="275" t="str">
        <f t="shared" si="14"/>
        <v/>
      </c>
      <c r="BV62" s="276" t="str">
        <f t="shared" si="15"/>
        <v/>
      </c>
      <c r="BW62" s="276" t="str">
        <f t="shared" si="16"/>
        <v/>
      </c>
      <c r="BX62" s="276" t="str">
        <f t="shared" si="17"/>
        <v/>
      </c>
      <c r="BY62" s="276" t="str">
        <f t="shared" si="18"/>
        <v/>
      </c>
      <c r="BZ62" s="276" t="str">
        <f t="shared" si="19"/>
        <v/>
      </c>
      <c r="CA62" s="276" t="str">
        <f t="shared" si="20"/>
        <v/>
      </c>
      <c r="CB62" s="276" t="str">
        <f t="shared" si="21"/>
        <v/>
      </c>
      <c r="CC62" s="276" t="str">
        <f t="shared" si="22"/>
        <v/>
      </c>
      <c r="CD62" s="276" t="str">
        <f t="shared" si="23"/>
        <v/>
      </c>
      <c r="CE62" s="277" t="str">
        <f t="shared" si="24"/>
        <v/>
      </c>
      <c r="CF62" s="278"/>
      <c r="CG62" s="281"/>
      <c r="CH62" s="281"/>
      <c r="CI62" s="281"/>
      <c r="CJ62" s="280"/>
      <c r="CK62" s="282">
        <f t="shared" si="25"/>
        <v>0</v>
      </c>
      <c r="CL62" s="283">
        <f t="shared" si="26"/>
        <v>1680000</v>
      </c>
      <c r="CM62" s="284">
        <f t="shared" si="27"/>
        <v>99120</v>
      </c>
      <c r="CN62" s="284">
        <f t="shared" si="28"/>
        <v>1585920</v>
      </c>
      <c r="CO62" s="284">
        <f t="shared" si="29"/>
        <v>94080</v>
      </c>
      <c r="CP62" s="280">
        <f t="shared" si="30"/>
        <v>193200</v>
      </c>
      <c r="CQ62" s="285"/>
      <c r="CR62" s="291"/>
      <c r="CS62" s="293"/>
      <c r="CV62" s="291"/>
      <c r="CW62" s="292"/>
      <c r="CX62" s="292"/>
      <c r="CY62" s="292"/>
      <c r="CZ62" s="292"/>
      <c r="DA62" s="292"/>
      <c r="DB62" s="292"/>
      <c r="DC62" s="292"/>
      <c r="DD62" s="292"/>
      <c r="DE62" s="293"/>
      <c r="DF62" s="291"/>
      <c r="DG62" s="292"/>
      <c r="DH62" s="292"/>
      <c r="DI62" s="292"/>
      <c r="DJ62" s="292"/>
      <c r="DK62" s="292"/>
      <c r="DL62" s="292"/>
      <c r="DM62" s="292"/>
      <c r="DN62" s="292"/>
      <c r="DO62" s="292"/>
      <c r="DP62" s="293"/>
      <c r="DQ62" s="141"/>
      <c r="DR62" s="291"/>
      <c r="DS62" s="292"/>
      <c r="DT62" s="292"/>
      <c r="DU62" s="292"/>
      <c r="DV62" s="292"/>
      <c r="DW62" s="292"/>
      <c r="DX62" s="292"/>
      <c r="DY62" s="292"/>
      <c r="DZ62" s="292"/>
      <c r="EA62" s="292"/>
      <c r="EB62" s="292"/>
      <c r="EC62" s="292"/>
      <c r="ED62" s="292"/>
      <c r="EE62" s="292"/>
      <c r="EF62" s="301"/>
      <c r="EG62" s="301"/>
      <c r="EH62" s="301"/>
      <c r="EI62" s="301"/>
      <c r="EJ62" s="301"/>
      <c r="EK62" s="301"/>
      <c r="EL62" s="301"/>
      <c r="EM62" s="301"/>
      <c r="EN62" s="301"/>
      <c r="EO62" s="317">
        <f t="shared" si="31"/>
        <v>99120</v>
      </c>
      <c r="EP62" s="301"/>
      <c r="EQ62" s="293"/>
      <c r="ES62" s="288">
        <f t="shared" si="32"/>
        <v>2014</v>
      </c>
      <c r="ET62" s="289">
        <f t="shared" si="33"/>
        <v>0</v>
      </c>
      <c r="EU62" s="290">
        <f t="shared" si="34"/>
        <v>0</v>
      </c>
      <c r="EV62" s="290">
        <f t="shared" si="35"/>
        <v>0</v>
      </c>
      <c r="EW62" s="290">
        <f t="shared" si="36"/>
        <v>0</v>
      </c>
      <c r="EX62" s="291"/>
      <c r="EY62" s="292"/>
      <c r="EZ62" s="292"/>
      <c r="FA62" s="293"/>
      <c r="FB62" s="294">
        <f t="shared" si="37"/>
        <v>0</v>
      </c>
    </row>
    <row r="63" spans="1:158" s="287" customFormat="1" x14ac:dyDescent="0.15">
      <c r="A63" s="296">
        <v>49</v>
      </c>
      <c r="B63" s="297"/>
      <c r="C63" s="298" t="s">
        <v>161</v>
      </c>
      <c r="D63" s="248">
        <f>IF(C63="","",(VLOOKUP(C63,PD!A:B,2,FALSE)))</f>
        <v>12</v>
      </c>
      <c r="E63" s="299" t="s">
        <v>412</v>
      </c>
      <c r="F63" s="299" t="s">
        <v>468</v>
      </c>
      <c r="G63" s="292" t="s">
        <v>465</v>
      </c>
      <c r="H63" s="300">
        <v>1</v>
      </c>
      <c r="I63" s="292" t="s">
        <v>346</v>
      </c>
      <c r="J63" s="300">
        <v>5</v>
      </c>
      <c r="K63" s="293"/>
      <c r="L63" s="291"/>
      <c r="M63" s="292" t="s">
        <v>312</v>
      </c>
      <c r="N63" s="301"/>
      <c r="O63" s="302">
        <v>1</v>
      </c>
      <c r="P63" s="300">
        <v>15</v>
      </c>
      <c r="Q63" s="303">
        <v>44</v>
      </c>
      <c r="R63" s="302">
        <v>1</v>
      </c>
      <c r="S63" s="292"/>
      <c r="T63" s="300"/>
      <c r="U63" s="293"/>
      <c r="V63" s="296" t="s">
        <v>225</v>
      </c>
      <c r="W63" s="292" t="s">
        <v>463</v>
      </c>
      <c r="X63" s="292"/>
      <c r="Y63" s="292"/>
      <c r="Z63" s="303"/>
      <c r="AA63" s="291"/>
      <c r="AB63" s="300"/>
      <c r="AC63" s="293"/>
      <c r="AD63" s="304"/>
      <c r="AE63" s="301"/>
      <c r="AF63" s="296">
        <v>1</v>
      </c>
      <c r="AG63" s="297">
        <v>5</v>
      </c>
      <c r="AH63" s="305">
        <v>9.94</v>
      </c>
      <c r="AI63" s="306" t="s">
        <v>407</v>
      </c>
      <c r="AJ63" s="302">
        <v>17</v>
      </c>
      <c r="AK63" s="260">
        <f>IF(AJ63="","",(VLOOKUP(AJ63,償却率表!A:B,2,FALSE)))</f>
        <v>5.8999999999999997E-2</v>
      </c>
      <c r="AL63" s="307" t="s">
        <v>153</v>
      </c>
      <c r="AM63" s="262">
        <f>IF(AL63="","",(VLOOKUP(AL63,PD!G:H,2,FALSE)))</f>
        <v>1</v>
      </c>
      <c r="AN63" s="318">
        <v>3551130</v>
      </c>
      <c r="AO63" s="309">
        <v>1980</v>
      </c>
      <c r="AP63" s="319">
        <v>3551130</v>
      </c>
      <c r="AQ63" s="266">
        <v>1980</v>
      </c>
      <c r="AR63" s="267">
        <f t="shared" si="0"/>
        <v>34</v>
      </c>
      <c r="AS63" s="293"/>
      <c r="AT63" s="311">
        <v>700000</v>
      </c>
      <c r="AU63" s="312"/>
      <c r="AV63" s="313"/>
      <c r="AW63" s="314"/>
      <c r="AX63" s="296"/>
      <c r="AY63" s="315" t="s">
        <v>155</v>
      </c>
      <c r="AZ63" s="248">
        <f>IF(AY63="","",(VLOOKUP(AY63,PD!J:K,2,FALSE)))</f>
        <v>1</v>
      </c>
      <c r="BA63" s="300">
        <v>2014</v>
      </c>
      <c r="BB63" s="316">
        <f t="shared" si="38"/>
        <v>0</v>
      </c>
      <c r="BC63" s="291"/>
      <c r="BD63" s="292"/>
      <c r="BE63" s="301"/>
      <c r="BF63" s="274">
        <f t="shared" si="2"/>
        <v>0</v>
      </c>
      <c r="BG63" s="275" t="str">
        <f t="shared" si="3"/>
        <v/>
      </c>
      <c r="BH63" s="276" t="str">
        <f t="shared" si="4"/>
        <v/>
      </c>
      <c r="BI63" s="276" t="str">
        <f t="shared" si="5"/>
        <v/>
      </c>
      <c r="BJ63" s="276" t="str">
        <f t="shared" si="6"/>
        <v/>
      </c>
      <c r="BK63" s="276" t="str">
        <f t="shared" si="7"/>
        <v/>
      </c>
      <c r="BL63" s="276" t="str">
        <f t="shared" si="8"/>
        <v/>
      </c>
      <c r="BM63" s="276" t="str">
        <f t="shared" si="9"/>
        <v/>
      </c>
      <c r="BN63" s="276" t="str">
        <f t="shared" si="10"/>
        <v/>
      </c>
      <c r="BO63" s="276" t="str">
        <f t="shared" si="11"/>
        <v/>
      </c>
      <c r="BP63" s="277" t="str">
        <f t="shared" si="12"/>
        <v/>
      </c>
      <c r="BQ63" s="278"/>
      <c r="BR63" s="279"/>
      <c r="BS63" s="280"/>
      <c r="BT63" s="274">
        <f t="shared" si="13"/>
        <v>0</v>
      </c>
      <c r="BU63" s="275" t="str">
        <f t="shared" si="14"/>
        <v/>
      </c>
      <c r="BV63" s="276" t="str">
        <f t="shared" si="15"/>
        <v/>
      </c>
      <c r="BW63" s="276" t="str">
        <f t="shared" si="16"/>
        <v/>
      </c>
      <c r="BX63" s="276" t="str">
        <f t="shared" si="17"/>
        <v/>
      </c>
      <c r="BY63" s="276" t="str">
        <f t="shared" si="18"/>
        <v/>
      </c>
      <c r="BZ63" s="276" t="str">
        <f t="shared" si="19"/>
        <v/>
      </c>
      <c r="CA63" s="276" t="str">
        <f t="shared" si="20"/>
        <v/>
      </c>
      <c r="CB63" s="276" t="str">
        <f t="shared" si="21"/>
        <v/>
      </c>
      <c r="CC63" s="276" t="str">
        <f t="shared" si="22"/>
        <v/>
      </c>
      <c r="CD63" s="276" t="str">
        <f t="shared" si="23"/>
        <v/>
      </c>
      <c r="CE63" s="277" t="str">
        <f t="shared" si="24"/>
        <v/>
      </c>
      <c r="CF63" s="278"/>
      <c r="CG63" s="281"/>
      <c r="CH63" s="281"/>
      <c r="CI63" s="281"/>
      <c r="CJ63" s="280"/>
      <c r="CK63" s="282">
        <f t="shared" si="25"/>
        <v>0</v>
      </c>
      <c r="CL63" s="283">
        <f t="shared" si="26"/>
        <v>700000</v>
      </c>
      <c r="CM63" s="284">
        <f t="shared" si="27"/>
        <v>0</v>
      </c>
      <c r="CN63" s="284">
        <f t="shared" si="28"/>
        <v>699999</v>
      </c>
      <c r="CO63" s="284">
        <f t="shared" si="29"/>
        <v>1</v>
      </c>
      <c r="CP63" s="280">
        <f t="shared" si="30"/>
        <v>1</v>
      </c>
      <c r="CQ63" s="285"/>
      <c r="CR63" s="291"/>
      <c r="CS63" s="293"/>
      <c r="CV63" s="291"/>
      <c r="CW63" s="292"/>
      <c r="CX63" s="292"/>
      <c r="CY63" s="292"/>
      <c r="CZ63" s="292"/>
      <c r="DA63" s="292"/>
      <c r="DB63" s="292"/>
      <c r="DC63" s="292"/>
      <c r="DD63" s="292"/>
      <c r="DE63" s="293"/>
      <c r="DF63" s="291"/>
      <c r="DG63" s="292"/>
      <c r="DH63" s="292"/>
      <c r="DI63" s="292"/>
      <c r="DJ63" s="292"/>
      <c r="DK63" s="292"/>
      <c r="DL63" s="292"/>
      <c r="DM63" s="292"/>
      <c r="DN63" s="292"/>
      <c r="DO63" s="292"/>
      <c r="DP63" s="293"/>
      <c r="DQ63" s="141"/>
      <c r="DR63" s="291"/>
      <c r="DS63" s="292"/>
      <c r="DT63" s="292"/>
      <c r="DU63" s="292"/>
      <c r="DV63" s="292"/>
      <c r="DW63" s="292"/>
      <c r="DX63" s="292"/>
      <c r="DY63" s="292"/>
      <c r="DZ63" s="292"/>
      <c r="EA63" s="292"/>
      <c r="EB63" s="292"/>
      <c r="EC63" s="292"/>
      <c r="ED63" s="292"/>
      <c r="EE63" s="292"/>
      <c r="EF63" s="301"/>
      <c r="EG63" s="301"/>
      <c r="EH63" s="301"/>
      <c r="EI63" s="301"/>
      <c r="EJ63" s="301"/>
      <c r="EK63" s="301"/>
      <c r="EL63" s="301"/>
      <c r="EM63" s="301"/>
      <c r="EN63" s="301"/>
      <c r="EO63" s="317">
        <f t="shared" si="31"/>
        <v>0</v>
      </c>
      <c r="EP63" s="301"/>
      <c r="EQ63" s="293"/>
      <c r="ES63" s="288">
        <f t="shared" si="32"/>
        <v>2014</v>
      </c>
      <c r="ET63" s="289">
        <f t="shared" si="33"/>
        <v>0</v>
      </c>
      <c r="EU63" s="290">
        <f t="shared" si="34"/>
        <v>0</v>
      </c>
      <c r="EV63" s="290">
        <f t="shared" si="35"/>
        <v>0</v>
      </c>
      <c r="EW63" s="290">
        <f t="shared" si="36"/>
        <v>0</v>
      </c>
      <c r="EX63" s="291"/>
      <c r="EY63" s="292"/>
      <c r="EZ63" s="292"/>
      <c r="FA63" s="293"/>
      <c r="FB63" s="294">
        <f t="shared" si="37"/>
        <v>0</v>
      </c>
    </row>
    <row r="64" spans="1:158" s="287" customFormat="1" x14ac:dyDescent="0.15">
      <c r="A64" s="296">
        <v>50</v>
      </c>
      <c r="B64" s="297"/>
      <c r="C64" s="298" t="s">
        <v>161</v>
      </c>
      <c r="D64" s="248">
        <f>IF(C64="","",(VLOOKUP(C64,PD!A:B,2,FALSE)))</f>
        <v>12</v>
      </c>
      <c r="E64" s="299" t="s">
        <v>412</v>
      </c>
      <c r="F64" s="299" t="s">
        <v>469</v>
      </c>
      <c r="G64" s="292" t="s">
        <v>465</v>
      </c>
      <c r="H64" s="300">
        <v>1</v>
      </c>
      <c r="I64" s="292" t="s">
        <v>315</v>
      </c>
      <c r="J64" s="300">
        <v>6</v>
      </c>
      <c r="K64" s="293"/>
      <c r="L64" s="291"/>
      <c r="M64" s="292" t="s">
        <v>312</v>
      </c>
      <c r="N64" s="301"/>
      <c r="O64" s="302">
        <v>1</v>
      </c>
      <c r="P64" s="300">
        <v>15</v>
      </c>
      <c r="Q64" s="303">
        <v>44</v>
      </c>
      <c r="R64" s="302">
        <v>1</v>
      </c>
      <c r="S64" s="292"/>
      <c r="T64" s="300"/>
      <c r="U64" s="293"/>
      <c r="V64" s="296" t="s">
        <v>225</v>
      </c>
      <c r="W64" s="292" t="s">
        <v>463</v>
      </c>
      <c r="X64" s="292"/>
      <c r="Y64" s="292"/>
      <c r="Z64" s="303"/>
      <c r="AA64" s="291"/>
      <c r="AB64" s="300"/>
      <c r="AC64" s="293"/>
      <c r="AD64" s="304"/>
      <c r="AE64" s="301"/>
      <c r="AF64" s="296">
        <v>2</v>
      </c>
      <c r="AG64" s="297">
        <v>5</v>
      </c>
      <c r="AH64" s="305">
        <v>54.6</v>
      </c>
      <c r="AI64" s="306" t="s">
        <v>407</v>
      </c>
      <c r="AJ64" s="302">
        <v>17</v>
      </c>
      <c r="AK64" s="260">
        <f>IF(AJ64="","",(VLOOKUP(AJ64,償却率表!A:B,2,FALSE)))</f>
        <v>5.8999999999999997E-2</v>
      </c>
      <c r="AL64" s="307" t="s">
        <v>153</v>
      </c>
      <c r="AM64" s="262">
        <f>IF(AL64="","",(VLOOKUP(AL64,PD!G:H,2,FALSE)))</f>
        <v>1</v>
      </c>
      <c r="AN64" s="318">
        <v>4100320</v>
      </c>
      <c r="AO64" s="309">
        <v>1997</v>
      </c>
      <c r="AP64" s="319">
        <v>4100320</v>
      </c>
      <c r="AQ64" s="266">
        <v>1997</v>
      </c>
      <c r="AR64" s="267">
        <f t="shared" si="0"/>
        <v>17</v>
      </c>
      <c r="AS64" s="293"/>
      <c r="AT64" s="311">
        <v>6405000</v>
      </c>
      <c r="AU64" s="312"/>
      <c r="AV64" s="313"/>
      <c r="AW64" s="314"/>
      <c r="AX64" s="296"/>
      <c r="AY64" s="315" t="s">
        <v>155</v>
      </c>
      <c r="AZ64" s="248">
        <f>IF(AY64="","",(VLOOKUP(AY64,PD!J:K,2,FALSE)))</f>
        <v>1</v>
      </c>
      <c r="BA64" s="300">
        <v>2014</v>
      </c>
      <c r="BB64" s="316">
        <f t="shared" si="38"/>
        <v>0</v>
      </c>
      <c r="BC64" s="291"/>
      <c r="BD64" s="292"/>
      <c r="BE64" s="301"/>
      <c r="BF64" s="274">
        <f t="shared" si="2"/>
        <v>0</v>
      </c>
      <c r="BG64" s="275" t="str">
        <f t="shared" si="3"/>
        <v/>
      </c>
      <c r="BH64" s="276" t="str">
        <f t="shared" si="4"/>
        <v/>
      </c>
      <c r="BI64" s="276" t="str">
        <f t="shared" si="5"/>
        <v/>
      </c>
      <c r="BJ64" s="276" t="str">
        <f t="shared" si="6"/>
        <v/>
      </c>
      <c r="BK64" s="276" t="str">
        <f t="shared" si="7"/>
        <v/>
      </c>
      <c r="BL64" s="276" t="str">
        <f t="shared" si="8"/>
        <v/>
      </c>
      <c r="BM64" s="276" t="str">
        <f t="shared" si="9"/>
        <v/>
      </c>
      <c r="BN64" s="276" t="str">
        <f t="shared" si="10"/>
        <v/>
      </c>
      <c r="BO64" s="276" t="str">
        <f t="shared" si="11"/>
        <v/>
      </c>
      <c r="BP64" s="277" t="str">
        <f t="shared" si="12"/>
        <v/>
      </c>
      <c r="BQ64" s="278"/>
      <c r="BR64" s="279"/>
      <c r="BS64" s="280"/>
      <c r="BT64" s="274">
        <f t="shared" si="13"/>
        <v>0</v>
      </c>
      <c r="BU64" s="275" t="str">
        <f t="shared" si="14"/>
        <v/>
      </c>
      <c r="BV64" s="276" t="str">
        <f t="shared" si="15"/>
        <v/>
      </c>
      <c r="BW64" s="276" t="str">
        <f t="shared" si="16"/>
        <v/>
      </c>
      <c r="BX64" s="276" t="str">
        <f t="shared" si="17"/>
        <v/>
      </c>
      <c r="BY64" s="276" t="str">
        <f t="shared" si="18"/>
        <v/>
      </c>
      <c r="BZ64" s="276" t="str">
        <f t="shared" si="19"/>
        <v/>
      </c>
      <c r="CA64" s="276" t="str">
        <f t="shared" si="20"/>
        <v/>
      </c>
      <c r="CB64" s="276" t="str">
        <f t="shared" si="21"/>
        <v/>
      </c>
      <c r="CC64" s="276" t="str">
        <f t="shared" si="22"/>
        <v/>
      </c>
      <c r="CD64" s="276" t="str">
        <f t="shared" si="23"/>
        <v/>
      </c>
      <c r="CE64" s="277" t="str">
        <f t="shared" si="24"/>
        <v/>
      </c>
      <c r="CF64" s="278"/>
      <c r="CG64" s="281"/>
      <c r="CH64" s="281"/>
      <c r="CI64" s="281"/>
      <c r="CJ64" s="280"/>
      <c r="CK64" s="282">
        <f t="shared" si="25"/>
        <v>0</v>
      </c>
      <c r="CL64" s="283">
        <f t="shared" si="26"/>
        <v>6405000</v>
      </c>
      <c r="CM64" s="284">
        <f t="shared" si="27"/>
        <v>358679</v>
      </c>
      <c r="CN64" s="284">
        <f t="shared" si="28"/>
        <v>6404999</v>
      </c>
      <c r="CO64" s="284">
        <f t="shared" si="29"/>
        <v>1</v>
      </c>
      <c r="CP64" s="280">
        <f t="shared" si="30"/>
        <v>358680</v>
      </c>
      <c r="CQ64" s="285"/>
      <c r="CR64" s="291"/>
      <c r="CS64" s="293"/>
      <c r="CV64" s="291"/>
      <c r="CW64" s="292"/>
      <c r="CX64" s="292"/>
      <c r="CY64" s="292"/>
      <c r="CZ64" s="292"/>
      <c r="DA64" s="292"/>
      <c r="DB64" s="292"/>
      <c r="DC64" s="292"/>
      <c r="DD64" s="292"/>
      <c r="DE64" s="293"/>
      <c r="DF64" s="291"/>
      <c r="DG64" s="292"/>
      <c r="DH64" s="292"/>
      <c r="DI64" s="292"/>
      <c r="DJ64" s="292"/>
      <c r="DK64" s="292"/>
      <c r="DL64" s="292"/>
      <c r="DM64" s="292"/>
      <c r="DN64" s="292"/>
      <c r="DO64" s="292"/>
      <c r="DP64" s="293"/>
      <c r="DQ64" s="141"/>
      <c r="DR64" s="291"/>
      <c r="DS64" s="292"/>
      <c r="DT64" s="292"/>
      <c r="DU64" s="292"/>
      <c r="DV64" s="292"/>
      <c r="DW64" s="292"/>
      <c r="DX64" s="292"/>
      <c r="DY64" s="292"/>
      <c r="DZ64" s="292"/>
      <c r="EA64" s="292"/>
      <c r="EB64" s="292"/>
      <c r="EC64" s="292"/>
      <c r="ED64" s="292"/>
      <c r="EE64" s="292"/>
      <c r="EF64" s="301"/>
      <c r="EG64" s="301"/>
      <c r="EH64" s="301"/>
      <c r="EI64" s="301"/>
      <c r="EJ64" s="301"/>
      <c r="EK64" s="301"/>
      <c r="EL64" s="301"/>
      <c r="EM64" s="301"/>
      <c r="EN64" s="301"/>
      <c r="EO64" s="317">
        <f t="shared" si="31"/>
        <v>358679</v>
      </c>
      <c r="EP64" s="301"/>
      <c r="EQ64" s="293"/>
      <c r="ES64" s="288">
        <f t="shared" si="32"/>
        <v>2014</v>
      </c>
      <c r="ET64" s="289">
        <f t="shared" si="33"/>
        <v>0</v>
      </c>
      <c r="EU64" s="290">
        <f t="shared" si="34"/>
        <v>0</v>
      </c>
      <c r="EV64" s="290">
        <f t="shared" si="35"/>
        <v>0</v>
      </c>
      <c r="EW64" s="290">
        <f t="shared" si="36"/>
        <v>0</v>
      </c>
      <c r="EX64" s="291"/>
      <c r="EY64" s="292"/>
      <c r="EZ64" s="292"/>
      <c r="FA64" s="293"/>
      <c r="FB64" s="294">
        <f t="shared" si="37"/>
        <v>0</v>
      </c>
    </row>
    <row r="65" spans="1:158" s="287" customFormat="1" x14ac:dyDescent="0.15">
      <c r="A65" s="296">
        <v>51</v>
      </c>
      <c r="B65" s="297"/>
      <c r="C65" s="298" t="s">
        <v>161</v>
      </c>
      <c r="D65" s="248">
        <f>IF(C65="","",(VLOOKUP(C65,PD!A:B,2,FALSE)))</f>
        <v>12</v>
      </c>
      <c r="E65" s="299" t="s">
        <v>412</v>
      </c>
      <c r="F65" s="299" t="s">
        <v>470</v>
      </c>
      <c r="G65" s="292" t="s">
        <v>465</v>
      </c>
      <c r="H65" s="300">
        <v>1</v>
      </c>
      <c r="I65" s="292" t="s">
        <v>316</v>
      </c>
      <c r="J65" s="300">
        <v>6</v>
      </c>
      <c r="K65" s="293"/>
      <c r="L65" s="291"/>
      <c r="M65" s="292" t="s">
        <v>312</v>
      </c>
      <c r="N65" s="301"/>
      <c r="O65" s="302">
        <v>1</v>
      </c>
      <c r="P65" s="300">
        <v>15</v>
      </c>
      <c r="Q65" s="303">
        <v>44</v>
      </c>
      <c r="R65" s="302">
        <v>1</v>
      </c>
      <c r="S65" s="292"/>
      <c r="T65" s="300"/>
      <c r="U65" s="293"/>
      <c r="V65" s="296" t="s">
        <v>225</v>
      </c>
      <c r="W65" s="292" t="s">
        <v>463</v>
      </c>
      <c r="X65" s="292"/>
      <c r="Y65" s="292"/>
      <c r="Z65" s="303"/>
      <c r="AA65" s="291"/>
      <c r="AB65" s="300"/>
      <c r="AC65" s="293"/>
      <c r="AD65" s="304"/>
      <c r="AE65" s="301"/>
      <c r="AF65" s="296">
        <v>1</v>
      </c>
      <c r="AG65" s="297">
        <v>5</v>
      </c>
      <c r="AH65" s="305">
        <v>23.19</v>
      </c>
      <c r="AI65" s="306" t="s">
        <v>407</v>
      </c>
      <c r="AJ65" s="302">
        <v>17</v>
      </c>
      <c r="AK65" s="260">
        <f>IF(AJ65="","",(VLOOKUP(AJ65,償却率表!A:B,2,FALSE)))</f>
        <v>5.8999999999999997E-2</v>
      </c>
      <c r="AL65" s="307" t="s">
        <v>153</v>
      </c>
      <c r="AM65" s="262">
        <f>IF(AL65="","",(VLOOKUP(AL65,PD!G:H,2,FALSE)))</f>
        <v>1</v>
      </c>
      <c r="AN65" s="318">
        <v>3611120</v>
      </c>
      <c r="AO65" s="309">
        <v>1986</v>
      </c>
      <c r="AP65" s="319">
        <v>3611120</v>
      </c>
      <c r="AQ65" s="266">
        <v>1986</v>
      </c>
      <c r="AR65" s="267">
        <f t="shared" si="0"/>
        <v>28</v>
      </c>
      <c r="AS65" s="293"/>
      <c r="AT65" s="311">
        <v>1670000</v>
      </c>
      <c r="AU65" s="312"/>
      <c r="AV65" s="313"/>
      <c r="AW65" s="314"/>
      <c r="AX65" s="296"/>
      <c r="AY65" s="315" t="s">
        <v>155</v>
      </c>
      <c r="AZ65" s="248">
        <f>IF(AY65="","",(VLOOKUP(AY65,PD!J:K,2,FALSE)))</f>
        <v>1</v>
      </c>
      <c r="BA65" s="300">
        <v>2014</v>
      </c>
      <c r="BB65" s="316">
        <f t="shared" si="38"/>
        <v>0</v>
      </c>
      <c r="BC65" s="291"/>
      <c r="BD65" s="292"/>
      <c r="BE65" s="301"/>
      <c r="BF65" s="274">
        <f t="shared" si="2"/>
        <v>0</v>
      </c>
      <c r="BG65" s="275" t="str">
        <f t="shared" si="3"/>
        <v/>
      </c>
      <c r="BH65" s="276" t="str">
        <f t="shared" si="4"/>
        <v/>
      </c>
      <c r="BI65" s="276" t="str">
        <f t="shared" si="5"/>
        <v/>
      </c>
      <c r="BJ65" s="276" t="str">
        <f t="shared" si="6"/>
        <v/>
      </c>
      <c r="BK65" s="276" t="str">
        <f t="shared" si="7"/>
        <v/>
      </c>
      <c r="BL65" s="276" t="str">
        <f t="shared" si="8"/>
        <v/>
      </c>
      <c r="BM65" s="276" t="str">
        <f t="shared" si="9"/>
        <v/>
      </c>
      <c r="BN65" s="276" t="str">
        <f t="shared" si="10"/>
        <v/>
      </c>
      <c r="BO65" s="276" t="str">
        <f t="shared" si="11"/>
        <v/>
      </c>
      <c r="BP65" s="277" t="str">
        <f t="shared" si="12"/>
        <v/>
      </c>
      <c r="BQ65" s="278"/>
      <c r="BR65" s="279"/>
      <c r="BS65" s="280"/>
      <c r="BT65" s="274">
        <f t="shared" si="13"/>
        <v>0</v>
      </c>
      <c r="BU65" s="275" t="str">
        <f t="shared" si="14"/>
        <v/>
      </c>
      <c r="BV65" s="276" t="str">
        <f t="shared" si="15"/>
        <v/>
      </c>
      <c r="BW65" s="276" t="str">
        <f t="shared" si="16"/>
        <v/>
      </c>
      <c r="BX65" s="276" t="str">
        <f t="shared" si="17"/>
        <v/>
      </c>
      <c r="BY65" s="276" t="str">
        <f t="shared" si="18"/>
        <v/>
      </c>
      <c r="BZ65" s="276" t="str">
        <f t="shared" si="19"/>
        <v/>
      </c>
      <c r="CA65" s="276" t="str">
        <f t="shared" si="20"/>
        <v/>
      </c>
      <c r="CB65" s="276" t="str">
        <f t="shared" si="21"/>
        <v/>
      </c>
      <c r="CC65" s="276" t="str">
        <f t="shared" si="22"/>
        <v/>
      </c>
      <c r="CD65" s="276" t="str">
        <f t="shared" si="23"/>
        <v/>
      </c>
      <c r="CE65" s="277" t="str">
        <f t="shared" si="24"/>
        <v/>
      </c>
      <c r="CF65" s="278"/>
      <c r="CG65" s="281"/>
      <c r="CH65" s="281"/>
      <c r="CI65" s="281"/>
      <c r="CJ65" s="280"/>
      <c r="CK65" s="282">
        <f t="shared" si="25"/>
        <v>0</v>
      </c>
      <c r="CL65" s="283">
        <f t="shared" si="26"/>
        <v>1670000</v>
      </c>
      <c r="CM65" s="284">
        <f t="shared" si="27"/>
        <v>0</v>
      </c>
      <c r="CN65" s="284">
        <f t="shared" si="28"/>
        <v>1669999</v>
      </c>
      <c r="CO65" s="284">
        <f t="shared" si="29"/>
        <v>1</v>
      </c>
      <c r="CP65" s="280">
        <f t="shared" si="30"/>
        <v>1</v>
      </c>
      <c r="CQ65" s="285"/>
      <c r="CR65" s="291"/>
      <c r="CS65" s="293"/>
      <c r="CV65" s="291"/>
      <c r="CW65" s="292"/>
      <c r="CX65" s="292"/>
      <c r="CY65" s="292"/>
      <c r="CZ65" s="292"/>
      <c r="DA65" s="292"/>
      <c r="DB65" s="292"/>
      <c r="DC65" s="292"/>
      <c r="DD65" s="292"/>
      <c r="DE65" s="293"/>
      <c r="DF65" s="291"/>
      <c r="DG65" s="292"/>
      <c r="DH65" s="292"/>
      <c r="DI65" s="292"/>
      <c r="DJ65" s="292"/>
      <c r="DK65" s="292"/>
      <c r="DL65" s="292"/>
      <c r="DM65" s="292"/>
      <c r="DN65" s="292"/>
      <c r="DO65" s="292"/>
      <c r="DP65" s="293"/>
      <c r="DQ65" s="141"/>
      <c r="DR65" s="291"/>
      <c r="DS65" s="292"/>
      <c r="DT65" s="292"/>
      <c r="DU65" s="292"/>
      <c r="DV65" s="292"/>
      <c r="DW65" s="292"/>
      <c r="DX65" s="292"/>
      <c r="DY65" s="292"/>
      <c r="DZ65" s="292"/>
      <c r="EA65" s="292"/>
      <c r="EB65" s="292"/>
      <c r="EC65" s="292"/>
      <c r="ED65" s="292"/>
      <c r="EE65" s="292"/>
      <c r="EF65" s="301"/>
      <c r="EG65" s="301"/>
      <c r="EH65" s="301"/>
      <c r="EI65" s="301"/>
      <c r="EJ65" s="301"/>
      <c r="EK65" s="301"/>
      <c r="EL65" s="301"/>
      <c r="EM65" s="301"/>
      <c r="EN65" s="301"/>
      <c r="EO65" s="317">
        <f t="shared" si="31"/>
        <v>0</v>
      </c>
      <c r="EP65" s="301"/>
      <c r="EQ65" s="293"/>
      <c r="ES65" s="288">
        <f t="shared" si="32"/>
        <v>2014</v>
      </c>
      <c r="ET65" s="289">
        <f t="shared" si="33"/>
        <v>0</v>
      </c>
      <c r="EU65" s="290">
        <f t="shared" si="34"/>
        <v>0</v>
      </c>
      <c r="EV65" s="290">
        <f t="shared" si="35"/>
        <v>0</v>
      </c>
      <c r="EW65" s="290">
        <f t="shared" si="36"/>
        <v>0</v>
      </c>
      <c r="EX65" s="291"/>
      <c r="EY65" s="292"/>
      <c r="EZ65" s="292"/>
      <c r="FA65" s="293"/>
      <c r="FB65" s="294">
        <f t="shared" si="37"/>
        <v>0</v>
      </c>
    </row>
    <row r="66" spans="1:158" s="287" customFormat="1" x14ac:dyDescent="0.15">
      <c r="A66" s="296">
        <v>52</v>
      </c>
      <c r="B66" s="297"/>
      <c r="C66" s="298" t="s">
        <v>161</v>
      </c>
      <c r="D66" s="248">
        <f>IF(C66="","",(VLOOKUP(C66,PD!A:B,2,FALSE)))</f>
        <v>12</v>
      </c>
      <c r="E66" s="299" t="s">
        <v>412</v>
      </c>
      <c r="F66" s="299" t="s">
        <v>471</v>
      </c>
      <c r="G66" s="292" t="s">
        <v>465</v>
      </c>
      <c r="H66" s="300">
        <v>1</v>
      </c>
      <c r="I66" s="292" t="s">
        <v>317</v>
      </c>
      <c r="J66" s="300">
        <v>7</v>
      </c>
      <c r="K66" s="293"/>
      <c r="L66" s="291"/>
      <c r="M66" s="292" t="s">
        <v>312</v>
      </c>
      <c r="N66" s="301"/>
      <c r="O66" s="302">
        <v>1</v>
      </c>
      <c r="P66" s="300">
        <v>15</v>
      </c>
      <c r="Q66" s="303">
        <v>44</v>
      </c>
      <c r="R66" s="302">
        <v>1</v>
      </c>
      <c r="S66" s="292"/>
      <c r="T66" s="300"/>
      <c r="U66" s="293"/>
      <c r="V66" s="296" t="s">
        <v>225</v>
      </c>
      <c r="W66" s="292" t="s">
        <v>463</v>
      </c>
      <c r="X66" s="292"/>
      <c r="Y66" s="292"/>
      <c r="Z66" s="303"/>
      <c r="AA66" s="291"/>
      <c r="AB66" s="300"/>
      <c r="AC66" s="293"/>
      <c r="AD66" s="304"/>
      <c r="AE66" s="301"/>
      <c r="AF66" s="296">
        <v>1</v>
      </c>
      <c r="AG66" s="297">
        <v>5</v>
      </c>
      <c r="AH66" s="305">
        <v>52.99</v>
      </c>
      <c r="AI66" s="306" t="s">
        <v>407</v>
      </c>
      <c r="AJ66" s="302">
        <v>22</v>
      </c>
      <c r="AK66" s="260">
        <f>IF(AJ66="","",(VLOOKUP(AJ66,償却率表!A:B,2,FALSE)))</f>
        <v>4.5999999999999999E-2</v>
      </c>
      <c r="AL66" s="307" t="s">
        <v>153</v>
      </c>
      <c r="AM66" s="262">
        <f>IF(AL66="","",(VLOOKUP(AL66,PD!G:H,2,FALSE)))</f>
        <v>1</v>
      </c>
      <c r="AN66" s="318">
        <v>4171101</v>
      </c>
      <c r="AO66" s="309">
        <v>2005</v>
      </c>
      <c r="AP66" s="319">
        <v>4171101</v>
      </c>
      <c r="AQ66" s="266">
        <v>2005</v>
      </c>
      <c r="AR66" s="267">
        <f t="shared" si="0"/>
        <v>9</v>
      </c>
      <c r="AS66" s="293"/>
      <c r="AT66" s="311">
        <v>6438000</v>
      </c>
      <c r="AU66" s="312"/>
      <c r="AV66" s="313"/>
      <c r="AW66" s="314"/>
      <c r="AX66" s="296"/>
      <c r="AY66" s="315" t="s">
        <v>155</v>
      </c>
      <c r="AZ66" s="248">
        <f>IF(AY66="","",(VLOOKUP(AY66,PD!J:K,2,FALSE)))</f>
        <v>1</v>
      </c>
      <c r="BA66" s="300">
        <v>2014</v>
      </c>
      <c r="BB66" s="316">
        <f t="shared" si="38"/>
        <v>0</v>
      </c>
      <c r="BC66" s="291"/>
      <c r="BD66" s="292"/>
      <c r="BE66" s="301"/>
      <c r="BF66" s="274">
        <f t="shared" si="2"/>
        <v>0</v>
      </c>
      <c r="BG66" s="275" t="str">
        <f t="shared" si="3"/>
        <v/>
      </c>
      <c r="BH66" s="276" t="str">
        <f t="shared" si="4"/>
        <v/>
      </c>
      <c r="BI66" s="276" t="str">
        <f t="shared" si="5"/>
        <v/>
      </c>
      <c r="BJ66" s="276" t="str">
        <f t="shared" si="6"/>
        <v/>
      </c>
      <c r="BK66" s="276" t="str">
        <f t="shared" si="7"/>
        <v/>
      </c>
      <c r="BL66" s="276" t="str">
        <f t="shared" si="8"/>
        <v/>
      </c>
      <c r="BM66" s="276" t="str">
        <f t="shared" si="9"/>
        <v/>
      </c>
      <c r="BN66" s="276" t="str">
        <f t="shared" si="10"/>
        <v/>
      </c>
      <c r="BO66" s="276" t="str">
        <f t="shared" si="11"/>
        <v/>
      </c>
      <c r="BP66" s="277" t="str">
        <f t="shared" si="12"/>
        <v/>
      </c>
      <c r="BQ66" s="278"/>
      <c r="BR66" s="279"/>
      <c r="BS66" s="280"/>
      <c r="BT66" s="274">
        <f t="shared" si="13"/>
        <v>0</v>
      </c>
      <c r="BU66" s="275" t="str">
        <f t="shared" si="14"/>
        <v/>
      </c>
      <c r="BV66" s="276" t="str">
        <f t="shared" si="15"/>
        <v/>
      </c>
      <c r="BW66" s="276" t="str">
        <f t="shared" si="16"/>
        <v/>
      </c>
      <c r="BX66" s="276" t="str">
        <f t="shared" si="17"/>
        <v/>
      </c>
      <c r="BY66" s="276" t="str">
        <f t="shared" si="18"/>
        <v/>
      </c>
      <c r="BZ66" s="276" t="str">
        <f t="shared" si="19"/>
        <v/>
      </c>
      <c r="CA66" s="276" t="str">
        <f t="shared" si="20"/>
        <v/>
      </c>
      <c r="CB66" s="276" t="str">
        <f t="shared" si="21"/>
        <v/>
      </c>
      <c r="CC66" s="276" t="str">
        <f t="shared" si="22"/>
        <v/>
      </c>
      <c r="CD66" s="276" t="str">
        <f t="shared" si="23"/>
        <v/>
      </c>
      <c r="CE66" s="277" t="str">
        <f t="shared" si="24"/>
        <v/>
      </c>
      <c r="CF66" s="278"/>
      <c r="CG66" s="281"/>
      <c r="CH66" s="281"/>
      <c r="CI66" s="281"/>
      <c r="CJ66" s="280"/>
      <c r="CK66" s="282">
        <f t="shared" si="25"/>
        <v>0</v>
      </c>
      <c r="CL66" s="283">
        <f t="shared" si="26"/>
        <v>6438000</v>
      </c>
      <c r="CM66" s="284">
        <f t="shared" si="27"/>
        <v>296148</v>
      </c>
      <c r="CN66" s="284">
        <f t="shared" si="28"/>
        <v>2665332</v>
      </c>
      <c r="CO66" s="284">
        <f t="shared" si="29"/>
        <v>3772668</v>
      </c>
      <c r="CP66" s="280">
        <f t="shared" si="30"/>
        <v>4068816</v>
      </c>
      <c r="CQ66" s="285"/>
      <c r="CR66" s="291"/>
      <c r="CS66" s="293"/>
      <c r="CV66" s="291"/>
      <c r="CW66" s="292"/>
      <c r="CX66" s="292"/>
      <c r="CY66" s="292"/>
      <c r="CZ66" s="292"/>
      <c r="DA66" s="292"/>
      <c r="DB66" s="292"/>
      <c r="DC66" s="292"/>
      <c r="DD66" s="292"/>
      <c r="DE66" s="293"/>
      <c r="DF66" s="291"/>
      <c r="DG66" s="292"/>
      <c r="DH66" s="292"/>
      <c r="DI66" s="292"/>
      <c r="DJ66" s="292"/>
      <c r="DK66" s="292"/>
      <c r="DL66" s="292"/>
      <c r="DM66" s="292"/>
      <c r="DN66" s="292"/>
      <c r="DO66" s="292"/>
      <c r="DP66" s="293"/>
      <c r="DQ66" s="141"/>
      <c r="DR66" s="291"/>
      <c r="DS66" s="292"/>
      <c r="DT66" s="292"/>
      <c r="DU66" s="292"/>
      <c r="DV66" s="292"/>
      <c r="DW66" s="292"/>
      <c r="DX66" s="292"/>
      <c r="DY66" s="292"/>
      <c r="DZ66" s="292"/>
      <c r="EA66" s="292"/>
      <c r="EB66" s="292"/>
      <c r="EC66" s="292"/>
      <c r="ED66" s="292"/>
      <c r="EE66" s="292"/>
      <c r="EF66" s="301"/>
      <c r="EG66" s="301"/>
      <c r="EH66" s="301"/>
      <c r="EI66" s="301"/>
      <c r="EJ66" s="301"/>
      <c r="EK66" s="301"/>
      <c r="EL66" s="301"/>
      <c r="EM66" s="301"/>
      <c r="EN66" s="301"/>
      <c r="EO66" s="317">
        <f t="shared" si="31"/>
        <v>296148</v>
      </c>
      <c r="EP66" s="301"/>
      <c r="EQ66" s="293"/>
      <c r="ES66" s="288">
        <f t="shared" si="32"/>
        <v>2014</v>
      </c>
      <c r="ET66" s="289">
        <f t="shared" si="33"/>
        <v>0</v>
      </c>
      <c r="EU66" s="290">
        <f t="shared" si="34"/>
        <v>0</v>
      </c>
      <c r="EV66" s="290">
        <f t="shared" si="35"/>
        <v>0</v>
      </c>
      <c r="EW66" s="290">
        <f t="shared" si="36"/>
        <v>0</v>
      </c>
      <c r="EX66" s="291"/>
      <c r="EY66" s="292"/>
      <c r="EZ66" s="292"/>
      <c r="FA66" s="293"/>
      <c r="FB66" s="294">
        <f t="shared" si="37"/>
        <v>0</v>
      </c>
    </row>
    <row r="67" spans="1:158" s="287" customFormat="1" x14ac:dyDescent="0.15">
      <c r="A67" s="296">
        <v>53</v>
      </c>
      <c r="B67" s="297"/>
      <c r="C67" s="298" t="s">
        <v>161</v>
      </c>
      <c r="D67" s="248">
        <f>IF(C67="","",(VLOOKUP(C67,PD!A:B,2,FALSE)))</f>
        <v>12</v>
      </c>
      <c r="E67" s="299" t="s">
        <v>412</v>
      </c>
      <c r="F67" s="299" t="s">
        <v>472</v>
      </c>
      <c r="G67" s="292" t="s">
        <v>465</v>
      </c>
      <c r="H67" s="300">
        <v>1</v>
      </c>
      <c r="I67" s="292" t="s">
        <v>347</v>
      </c>
      <c r="J67" s="300">
        <v>7</v>
      </c>
      <c r="K67" s="293"/>
      <c r="L67" s="291"/>
      <c r="M67" s="292" t="s">
        <v>312</v>
      </c>
      <c r="N67" s="301"/>
      <c r="O67" s="302">
        <v>1</v>
      </c>
      <c r="P67" s="300">
        <v>15</v>
      </c>
      <c r="Q67" s="303">
        <v>44</v>
      </c>
      <c r="R67" s="302">
        <v>1</v>
      </c>
      <c r="S67" s="292"/>
      <c r="T67" s="300"/>
      <c r="U67" s="293"/>
      <c r="V67" s="296" t="s">
        <v>225</v>
      </c>
      <c r="W67" s="292" t="s">
        <v>463</v>
      </c>
      <c r="X67" s="292"/>
      <c r="Y67" s="292"/>
      <c r="Z67" s="303"/>
      <c r="AA67" s="291"/>
      <c r="AB67" s="300"/>
      <c r="AC67" s="293"/>
      <c r="AD67" s="304"/>
      <c r="AE67" s="301"/>
      <c r="AF67" s="296">
        <v>1</v>
      </c>
      <c r="AG67" s="297">
        <v>5</v>
      </c>
      <c r="AH67" s="305">
        <v>23.19</v>
      </c>
      <c r="AI67" s="306" t="s">
        <v>407</v>
      </c>
      <c r="AJ67" s="302">
        <v>17</v>
      </c>
      <c r="AK67" s="260">
        <f>IF(AJ67="","",(VLOOKUP(AJ67,償却率表!A:B,2,FALSE)))</f>
        <v>5.8999999999999997E-2</v>
      </c>
      <c r="AL67" s="307" t="s">
        <v>153</v>
      </c>
      <c r="AM67" s="262">
        <f>IF(AL67="","",(VLOOKUP(AL67,PD!G:H,2,FALSE)))</f>
        <v>1</v>
      </c>
      <c r="AN67" s="318">
        <v>3561105</v>
      </c>
      <c r="AO67" s="309">
        <v>1981</v>
      </c>
      <c r="AP67" s="319">
        <v>3561105</v>
      </c>
      <c r="AQ67" s="266">
        <v>1981</v>
      </c>
      <c r="AR67" s="267">
        <f t="shared" si="0"/>
        <v>33</v>
      </c>
      <c r="AS67" s="293"/>
      <c r="AT67" s="311">
        <v>1180000</v>
      </c>
      <c r="AU67" s="312"/>
      <c r="AV67" s="313"/>
      <c r="AW67" s="314"/>
      <c r="AX67" s="296"/>
      <c r="AY67" s="315" t="s">
        <v>155</v>
      </c>
      <c r="AZ67" s="248">
        <f>IF(AY67="","",(VLOOKUP(AY67,PD!J:K,2,FALSE)))</f>
        <v>1</v>
      </c>
      <c r="BA67" s="300">
        <v>2014</v>
      </c>
      <c r="BB67" s="316">
        <f t="shared" si="38"/>
        <v>0</v>
      </c>
      <c r="BC67" s="291"/>
      <c r="BD67" s="292"/>
      <c r="BE67" s="301"/>
      <c r="BF67" s="274">
        <f t="shared" si="2"/>
        <v>0</v>
      </c>
      <c r="BG67" s="275" t="str">
        <f t="shared" si="3"/>
        <v/>
      </c>
      <c r="BH67" s="276" t="str">
        <f t="shared" si="4"/>
        <v/>
      </c>
      <c r="BI67" s="276" t="str">
        <f t="shared" si="5"/>
        <v/>
      </c>
      <c r="BJ67" s="276" t="str">
        <f t="shared" si="6"/>
        <v/>
      </c>
      <c r="BK67" s="276" t="str">
        <f t="shared" si="7"/>
        <v/>
      </c>
      <c r="BL67" s="276" t="str">
        <f t="shared" si="8"/>
        <v/>
      </c>
      <c r="BM67" s="276" t="str">
        <f t="shared" si="9"/>
        <v/>
      </c>
      <c r="BN67" s="276" t="str">
        <f t="shared" si="10"/>
        <v/>
      </c>
      <c r="BO67" s="276" t="str">
        <f t="shared" si="11"/>
        <v/>
      </c>
      <c r="BP67" s="277" t="str">
        <f t="shared" si="12"/>
        <v/>
      </c>
      <c r="BQ67" s="278"/>
      <c r="BR67" s="279"/>
      <c r="BS67" s="280"/>
      <c r="BT67" s="274">
        <f t="shared" si="13"/>
        <v>0</v>
      </c>
      <c r="BU67" s="275" t="str">
        <f t="shared" si="14"/>
        <v/>
      </c>
      <c r="BV67" s="276" t="str">
        <f t="shared" si="15"/>
        <v/>
      </c>
      <c r="BW67" s="276" t="str">
        <f t="shared" si="16"/>
        <v/>
      </c>
      <c r="BX67" s="276" t="str">
        <f t="shared" si="17"/>
        <v/>
      </c>
      <c r="BY67" s="276" t="str">
        <f t="shared" si="18"/>
        <v/>
      </c>
      <c r="BZ67" s="276" t="str">
        <f t="shared" si="19"/>
        <v/>
      </c>
      <c r="CA67" s="276" t="str">
        <f t="shared" si="20"/>
        <v/>
      </c>
      <c r="CB67" s="276" t="str">
        <f t="shared" si="21"/>
        <v/>
      </c>
      <c r="CC67" s="276" t="str">
        <f t="shared" si="22"/>
        <v/>
      </c>
      <c r="CD67" s="276" t="str">
        <f t="shared" si="23"/>
        <v/>
      </c>
      <c r="CE67" s="277" t="str">
        <f t="shared" si="24"/>
        <v/>
      </c>
      <c r="CF67" s="278"/>
      <c r="CG67" s="281"/>
      <c r="CH67" s="281"/>
      <c r="CI67" s="281"/>
      <c r="CJ67" s="280"/>
      <c r="CK67" s="282">
        <f t="shared" si="25"/>
        <v>0</v>
      </c>
      <c r="CL67" s="283">
        <f t="shared" si="26"/>
        <v>1180000</v>
      </c>
      <c r="CM67" s="284">
        <f t="shared" si="27"/>
        <v>0</v>
      </c>
      <c r="CN67" s="284">
        <f t="shared" si="28"/>
        <v>1179999</v>
      </c>
      <c r="CO67" s="284">
        <f t="shared" si="29"/>
        <v>1</v>
      </c>
      <c r="CP67" s="280">
        <f t="shared" si="30"/>
        <v>1</v>
      </c>
      <c r="CQ67" s="285"/>
      <c r="CR67" s="291"/>
      <c r="CS67" s="293"/>
      <c r="CV67" s="291"/>
      <c r="CW67" s="292"/>
      <c r="CX67" s="292"/>
      <c r="CY67" s="292"/>
      <c r="CZ67" s="292"/>
      <c r="DA67" s="292"/>
      <c r="DB67" s="292"/>
      <c r="DC67" s="292"/>
      <c r="DD67" s="292"/>
      <c r="DE67" s="293"/>
      <c r="DF67" s="291"/>
      <c r="DG67" s="292"/>
      <c r="DH67" s="292"/>
      <c r="DI67" s="292"/>
      <c r="DJ67" s="292"/>
      <c r="DK67" s="292"/>
      <c r="DL67" s="292"/>
      <c r="DM67" s="292"/>
      <c r="DN67" s="292"/>
      <c r="DO67" s="292"/>
      <c r="DP67" s="293"/>
      <c r="DQ67" s="141"/>
      <c r="DR67" s="291"/>
      <c r="DS67" s="292"/>
      <c r="DT67" s="292"/>
      <c r="DU67" s="292"/>
      <c r="DV67" s="292"/>
      <c r="DW67" s="292"/>
      <c r="DX67" s="292"/>
      <c r="DY67" s="292"/>
      <c r="DZ67" s="292"/>
      <c r="EA67" s="292"/>
      <c r="EB67" s="292"/>
      <c r="EC67" s="292"/>
      <c r="ED67" s="292"/>
      <c r="EE67" s="292"/>
      <c r="EF67" s="301"/>
      <c r="EG67" s="301"/>
      <c r="EH67" s="301"/>
      <c r="EI67" s="301"/>
      <c r="EJ67" s="301"/>
      <c r="EK67" s="301"/>
      <c r="EL67" s="301"/>
      <c r="EM67" s="301"/>
      <c r="EN67" s="301"/>
      <c r="EO67" s="317">
        <f t="shared" si="31"/>
        <v>0</v>
      </c>
      <c r="EP67" s="301"/>
      <c r="EQ67" s="293"/>
      <c r="ES67" s="288">
        <f t="shared" si="32"/>
        <v>2014</v>
      </c>
      <c r="ET67" s="289">
        <f t="shared" si="33"/>
        <v>0</v>
      </c>
      <c r="EU67" s="290">
        <f t="shared" si="34"/>
        <v>0</v>
      </c>
      <c r="EV67" s="290">
        <f t="shared" si="35"/>
        <v>0</v>
      </c>
      <c r="EW67" s="290">
        <f t="shared" si="36"/>
        <v>0</v>
      </c>
      <c r="EX67" s="291"/>
      <c r="EY67" s="292"/>
      <c r="EZ67" s="292"/>
      <c r="FA67" s="293"/>
      <c r="FB67" s="294">
        <f t="shared" si="37"/>
        <v>0</v>
      </c>
    </row>
    <row r="68" spans="1:158" s="287" customFormat="1" x14ac:dyDescent="0.15">
      <c r="A68" s="296">
        <v>54</v>
      </c>
      <c r="B68" s="297"/>
      <c r="C68" s="298" t="s">
        <v>161</v>
      </c>
      <c r="D68" s="248">
        <f>IF(C68="","",(VLOOKUP(C68,PD!A:B,2,FALSE)))</f>
        <v>12</v>
      </c>
      <c r="E68" s="299" t="s">
        <v>412</v>
      </c>
      <c r="F68" s="299" t="s">
        <v>473</v>
      </c>
      <c r="G68" s="292" t="s">
        <v>465</v>
      </c>
      <c r="H68" s="300">
        <v>1</v>
      </c>
      <c r="I68" s="292" t="s">
        <v>318</v>
      </c>
      <c r="J68" s="300">
        <v>7</v>
      </c>
      <c r="K68" s="293"/>
      <c r="L68" s="291"/>
      <c r="M68" s="292" t="s">
        <v>312</v>
      </c>
      <c r="N68" s="301"/>
      <c r="O68" s="302">
        <v>1</v>
      </c>
      <c r="P68" s="300">
        <v>15</v>
      </c>
      <c r="Q68" s="303">
        <v>44</v>
      </c>
      <c r="R68" s="302">
        <v>1</v>
      </c>
      <c r="S68" s="292"/>
      <c r="T68" s="300"/>
      <c r="U68" s="293"/>
      <c r="V68" s="296" t="s">
        <v>225</v>
      </c>
      <c r="W68" s="292" t="s">
        <v>463</v>
      </c>
      <c r="X68" s="292"/>
      <c r="Y68" s="292"/>
      <c r="Z68" s="303"/>
      <c r="AA68" s="291"/>
      <c r="AB68" s="300"/>
      <c r="AC68" s="293"/>
      <c r="AD68" s="304"/>
      <c r="AE68" s="301"/>
      <c r="AF68" s="296">
        <v>1</v>
      </c>
      <c r="AG68" s="297">
        <v>5</v>
      </c>
      <c r="AH68" s="305">
        <v>9.94</v>
      </c>
      <c r="AI68" s="306" t="s">
        <v>407</v>
      </c>
      <c r="AJ68" s="302">
        <v>17</v>
      </c>
      <c r="AK68" s="260">
        <f>IF(AJ68="","",(VLOOKUP(AJ68,償却率表!A:B,2,FALSE)))</f>
        <v>5.8999999999999997E-2</v>
      </c>
      <c r="AL68" s="307" t="s">
        <v>153</v>
      </c>
      <c r="AM68" s="262">
        <f>IF(AL68="","",(VLOOKUP(AL68,PD!G:H,2,FALSE)))</f>
        <v>1</v>
      </c>
      <c r="AN68" s="308">
        <v>34106</v>
      </c>
      <c r="AO68" s="309">
        <v>1966</v>
      </c>
      <c r="AP68" s="310">
        <v>34106</v>
      </c>
      <c r="AQ68" s="266">
        <v>1966</v>
      </c>
      <c r="AR68" s="267">
        <f t="shared" si="0"/>
        <v>48</v>
      </c>
      <c r="AS68" s="293"/>
      <c r="AT68" s="311"/>
      <c r="AU68" s="312"/>
      <c r="AV68" s="313">
        <v>590000</v>
      </c>
      <c r="AW68" s="314"/>
      <c r="AX68" s="296">
        <v>1</v>
      </c>
      <c r="AY68" s="315" t="s">
        <v>438</v>
      </c>
      <c r="AZ68" s="248">
        <f>IF(AY68="","",(VLOOKUP(AY68,PD!J:K,2,FALSE)))</f>
        <v>3</v>
      </c>
      <c r="BA68" s="300">
        <v>2014</v>
      </c>
      <c r="BB68" s="316">
        <f t="shared" si="38"/>
        <v>0</v>
      </c>
      <c r="BC68" s="291"/>
      <c r="BD68" s="292"/>
      <c r="BE68" s="301"/>
      <c r="BF68" s="274">
        <f t="shared" si="2"/>
        <v>0</v>
      </c>
      <c r="BG68" s="275" t="str">
        <f t="shared" si="3"/>
        <v/>
      </c>
      <c r="BH68" s="276" t="str">
        <f t="shared" si="4"/>
        <v/>
      </c>
      <c r="BI68" s="276" t="str">
        <f t="shared" si="5"/>
        <v/>
      </c>
      <c r="BJ68" s="276" t="str">
        <f t="shared" si="6"/>
        <v/>
      </c>
      <c r="BK68" s="276" t="str">
        <f t="shared" si="7"/>
        <v/>
      </c>
      <c r="BL68" s="276" t="str">
        <f t="shared" si="8"/>
        <v/>
      </c>
      <c r="BM68" s="276" t="str">
        <f t="shared" si="9"/>
        <v/>
      </c>
      <c r="BN68" s="276" t="str">
        <f t="shared" si="10"/>
        <v/>
      </c>
      <c r="BO68" s="276" t="str">
        <f t="shared" si="11"/>
        <v/>
      </c>
      <c r="BP68" s="277" t="str">
        <f t="shared" si="12"/>
        <v/>
      </c>
      <c r="BQ68" s="278"/>
      <c r="BR68" s="279"/>
      <c r="BS68" s="280"/>
      <c r="BT68" s="274">
        <f t="shared" si="13"/>
        <v>0</v>
      </c>
      <c r="BU68" s="275" t="str">
        <f t="shared" si="14"/>
        <v/>
      </c>
      <c r="BV68" s="276" t="str">
        <f t="shared" si="15"/>
        <v/>
      </c>
      <c r="BW68" s="276" t="str">
        <f t="shared" si="16"/>
        <v/>
      </c>
      <c r="BX68" s="276" t="str">
        <f t="shared" si="17"/>
        <v/>
      </c>
      <c r="BY68" s="276" t="str">
        <f t="shared" si="18"/>
        <v/>
      </c>
      <c r="BZ68" s="276" t="str">
        <f t="shared" si="19"/>
        <v/>
      </c>
      <c r="CA68" s="276" t="str">
        <f t="shared" si="20"/>
        <v/>
      </c>
      <c r="CB68" s="276" t="str">
        <f t="shared" si="21"/>
        <v/>
      </c>
      <c r="CC68" s="276" t="str">
        <f t="shared" si="22"/>
        <v/>
      </c>
      <c r="CD68" s="276" t="str">
        <f t="shared" si="23"/>
        <v/>
      </c>
      <c r="CE68" s="277" t="str">
        <f t="shared" si="24"/>
        <v/>
      </c>
      <c r="CF68" s="278"/>
      <c r="CG68" s="281"/>
      <c r="CH68" s="281"/>
      <c r="CI68" s="281"/>
      <c r="CJ68" s="280"/>
      <c r="CK68" s="282">
        <f t="shared" si="25"/>
        <v>0</v>
      </c>
      <c r="CL68" s="283">
        <f t="shared" si="26"/>
        <v>590000</v>
      </c>
      <c r="CM68" s="284">
        <f t="shared" si="27"/>
        <v>0</v>
      </c>
      <c r="CN68" s="284">
        <f t="shared" si="28"/>
        <v>589999</v>
      </c>
      <c r="CO68" s="284">
        <f t="shared" si="29"/>
        <v>1</v>
      </c>
      <c r="CP68" s="280">
        <f t="shared" si="30"/>
        <v>1</v>
      </c>
      <c r="CQ68" s="285"/>
      <c r="CR68" s="291"/>
      <c r="CS68" s="293"/>
      <c r="CV68" s="291"/>
      <c r="CW68" s="292"/>
      <c r="CX68" s="292"/>
      <c r="CY68" s="292"/>
      <c r="CZ68" s="292"/>
      <c r="DA68" s="292"/>
      <c r="DB68" s="292"/>
      <c r="DC68" s="292"/>
      <c r="DD68" s="292"/>
      <c r="DE68" s="293"/>
      <c r="DF68" s="291"/>
      <c r="DG68" s="292"/>
      <c r="DH68" s="292"/>
      <c r="DI68" s="292"/>
      <c r="DJ68" s="292"/>
      <c r="DK68" s="292"/>
      <c r="DL68" s="292"/>
      <c r="DM68" s="292"/>
      <c r="DN68" s="292"/>
      <c r="DO68" s="292"/>
      <c r="DP68" s="293"/>
      <c r="DQ68" s="141"/>
      <c r="DR68" s="291"/>
      <c r="DS68" s="292"/>
      <c r="DT68" s="292"/>
      <c r="DU68" s="292"/>
      <c r="DV68" s="292"/>
      <c r="DW68" s="292"/>
      <c r="DX68" s="292"/>
      <c r="DY68" s="292"/>
      <c r="DZ68" s="292"/>
      <c r="EA68" s="292"/>
      <c r="EB68" s="292"/>
      <c r="EC68" s="292"/>
      <c r="ED68" s="292"/>
      <c r="EE68" s="292"/>
      <c r="EF68" s="301"/>
      <c r="EG68" s="301"/>
      <c r="EH68" s="301"/>
      <c r="EI68" s="301"/>
      <c r="EJ68" s="301"/>
      <c r="EK68" s="301"/>
      <c r="EL68" s="301"/>
      <c r="EM68" s="301"/>
      <c r="EN68" s="301"/>
      <c r="EO68" s="317">
        <f t="shared" si="31"/>
        <v>0</v>
      </c>
      <c r="EP68" s="301"/>
      <c r="EQ68" s="293"/>
      <c r="ES68" s="288">
        <f t="shared" si="32"/>
        <v>2014</v>
      </c>
      <c r="ET68" s="289">
        <f t="shared" si="33"/>
        <v>0</v>
      </c>
      <c r="EU68" s="290">
        <f t="shared" si="34"/>
        <v>0</v>
      </c>
      <c r="EV68" s="290">
        <f t="shared" si="35"/>
        <v>0</v>
      </c>
      <c r="EW68" s="290">
        <f t="shared" si="36"/>
        <v>0</v>
      </c>
      <c r="EX68" s="291"/>
      <c r="EY68" s="292"/>
      <c r="EZ68" s="292"/>
      <c r="FA68" s="293"/>
      <c r="FB68" s="294">
        <f t="shared" si="37"/>
        <v>0</v>
      </c>
    </row>
    <row r="69" spans="1:158" s="287" customFormat="1" x14ac:dyDescent="0.15">
      <c r="A69" s="296">
        <v>55</v>
      </c>
      <c r="B69" s="297"/>
      <c r="C69" s="298" t="s">
        <v>161</v>
      </c>
      <c r="D69" s="248">
        <f>IF(C69="","",(VLOOKUP(C69,PD!A:B,2,FALSE)))</f>
        <v>12</v>
      </c>
      <c r="E69" s="299" t="s">
        <v>412</v>
      </c>
      <c r="F69" s="299" t="s">
        <v>474</v>
      </c>
      <c r="G69" s="292" t="s">
        <v>465</v>
      </c>
      <c r="H69" s="300">
        <v>1</v>
      </c>
      <c r="I69" s="292" t="s">
        <v>348</v>
      </c>
      <c r="J69" s="300">
        <v>7</v>
      </c>
      <c r="K69" s="293"/>
      <c r="L69" s="291"/>
      <c r="M69" s="292" t="s">
        <v>312</v>
      </c>
      <c r="N69" s="301"/>
      <c r="O69" s="302">
        <v>1</v>
      </c>
      <c r="P69" s="300">
        <v>15</v>
      </c>
      <c r="Q69" s="303">
        <v>44</v>
      </c>
      <c r="R69" s="302">
        <v>1</v>
      </c>
      <c r="S69" s="292"/>
      <c r="T69" s="300"/>
      <c r="U69" s="293"/>
      <c r="V69" s="296" t="s">
        <v>225</v>
      </c>
      <c r="W69" s="292" t="s">
        <v>463</v>
      </c>
      <c r="X69" s="292"/>
      <c r="Y69" s="292"/>
      <c r="Z69" s="303"/>
      <c r="AA69" s="291"/>
      <c r="AB69" s="300"/>
      <c r="AC69" s="293"/>
      <c r="AD69" s="304"/>
      <c r="AE69" s="301"/>
      <c r="AF69" s="296">
        <v>1</v>
      </c>
      <c r="AG69" s="297">
        <v>5</v>
      </c>
      <c r="AH69" s="305">
        <v>9.94</v>
      </c>
      <c r="AI69" s="306" t="s">
        <v>407</v>
      </c>
      <c r="AJ69" s="302">
        <v>17</v>
      </c>
      <c r="AK69" s="260">
        <f>IF(AJ69="","",(VLOOKUP(AJ69,償却率表!A:B,2,FALSE)))</f>
        <v>5.8999999999999997E-2</v>
      </c>
      <c r="AL69" s="307" t="s">
        <v>153</v>
      </c>
      <c r="AM69" s="262">
        <f>IF(AL69="","",(VLOOKUP(AL69,PD!G:H,2,FALSE)))</f>
        <v>1</v>
      </c>
      <c r="AN69" s="318">
        <v>3471210</v>
      </c>
      <c r="AO69" s="309">
        <v>1972</v>
      </c>
      <c r="AP69" s="319">
        <v>3471210</v>
      </c>
      <c r="AQ69" s="266">
        <v>1972</v>
      </c>
      <c r="AR69" s="267">
        <f t="shared" si="0"/>
        <v>42</v>
      </c>
      <c r="AS69" s="293"/>
      <c r="AT69" s="311">
        <v>250000</v>
      </c>
      <c r="AU69" s="312"/>
      <c r="AV69" s="313"/>
      <c r="AW69" s="314"/>
      <c r="AX69" s="296"/>
      <c r="AY69" s="315" t="s">
        <v>155</v>
      </c>
      <c r="AZ69" s="248">
        <f>IF(AY69="","",(VLOOKUP(AY69,PD!J:K,2,FALSE)))</f>
        <v>1</v>
      </c>
      <c r="BA69" s="300">
        <v>2014</v>
      </c>
      <c r="BB69" s="316">
        <f t="shared" si="38"/>
        <v>0</v>
      </c>
      <c r="BC69" s="291"/>
      <c r="BD69" s="292"/>
      <c r="BE69" s="301"/>
      <c r="BF69" s="274">
        <f t="shared" si="2"/>
        <v>0</v>
      </c>
      <c r="BG69" s="275" t="str">
        <f t="shared" si="3"/>
        <v/>
      </c>
      <c r="BH69" s="276" t="str">
        <f t="shared" si="4"/>
        <v/>
      </c>
      <c r="BI69" s="276" t="str">
        <f t="shared" si="5"/>
        <v/>
      </c>
      <c r="BJ69" s="276" t="str">
        <f t="shared" si="6"/>
        <v/>
      </c>
      <c r="BK69" s="276" t="str">
        <f t="shared" si="7"/>
        <v/>
      </c>
      <c r="BL69" s="276" t="str">
        <f t="shared" si="8"/>
        <v/>
      </c>
      <c r="BM69" s="276" t="str">
        <f t="shared" si="9"/>
        <v/>
      </c>
      <c r="BN69" s="276" t="str">
        <f t="shared" si="10"/>
        <v/>
      </c>
      <c r="BO69" s="276" t="str">
        <f t="shared" si="11"/>
        <v/>
      </c>
      <c r="BP69" s="277" t="str">
        <f t="shared" si="12"/>
        <v/>
      </c>
      <c r="BQ69" s="278"/>
      <c r="BR69" s="279"/>
      <c r="BS69" s="280"/>
      <c r="BT69" s="274">
        <f t="shared" si="13"/>
        <v>0</v>
      </c>
      <c r="BU69" s="275" t="str">
        <f t="shared" si="14"/>
        <v/>
      </c>
      <c r="BV69" s="276" t="str">
        <f t="shared" si="15"/>
        <v/>
      </c>
      <c r="BW69" s="276" t="str">
        <f t="shared" si="16"/>
        <v/>
      </c>
      <c r="BX69" s="276" t="str">
        <f t="shared" si="17"/>
        <v/>
      </c>
      <c r="BY69" s="276" t="str">
        <f t="shared" si="18"/>
        <v/>
      </c>
      <c r="BZ69" s="276" t="str">
        <f t="shared" si="19"/>
        <v/>
      </c>
      <c r="CA69" s="276" t="str">
        <f t="shared" si="20"/>
        <v/>
      </c>
      <c r="CB69" s="276" t="str">
        <f t="shared" si="21"/>
        <v/>
      </c>
      <c r="CC69" s="276" t="str">
        <f t="shared" si="22"/>
        <v/>
      </c>
      <c r="CD69" s="276" t="str">
        <f t="shared" si="23"/>
        <v/>
      </c>
      <c r="CE69" s="277" t="str">
        <f t="shared" si="24"/>
        <v/>
      </c>
      <c r="CF69" s="278"/>
      <c r="CG69" s="281"/>
      <c r="CH69" s="281"/>
      <c r="CI69" s="281"/>
      <c r="CJ69" s="280"/>
      <c r="CK69" s="282">
        <f t="shared" si="25"/>
        <v>0</v>
      </c>
      <c r="CL69" s="283">
        <f t="shared" si="26"/>
        <v>250000</v>
      </c>
      <c r="CM69" s="284">
        <f t="shared" si="27"/>
        <v>0</v>
      </c>
      <c r="CN69" s="284">
        <f t="shared" si="28"/>
        <v>249999</v>
      </c>
      <c r="CO69" s="284">
        <f t="shared" si="29"/>
        <v>1</v>
      </c>
      <c r="CP69" s="280">
        <f t="shared" si="30"/>
        <v>1</v>
      </c>
      <c r="CQ69" s="285"/>
      <c r="CR69" s="291"/>
      <c r="CS69" s="293"/>
      <c r="CV69" s="291"/>
      <c r="CW69" s="292"/>
      <c r="CX69" s="292"/>
      <c r="CY69" s="292"/>
      <c r="CZ69" s="292"/>
      <c r="DA69" s="292"/>
      <c r="DB69" s="292"/>
      <c r="DC69" s="292"/>
      <c r="DD69" s="292"/>
      <c r="DE69" s="293"/>
      <c r="DF69" s="291"/>
      <c r="DG69" s="292"/>
      <c r="DH69" s="292"/>
      <c r="DI69" s="292"/>
      <c r="DJ69" s="292"/>
      <c r="DK69" s="292"/>
      <c r="DL69" s="292"/>
      <c r="DM69" s="292"/>
      <c r="DN69" s="292"/>
      <c r="DO69" s="292"/>
      <c r="DP69" s="293"/>
      <c r="DQ69" s="141"/>
      <c r="DR69" s="291"/>
      <c r="DS69" s="292"/>
      <c r="DT69" s="292"/>
      <c r="DU69" s="292"/>
      <c r="DV69" s="292"/>
      <c r="DW69" s="292"/>
      <c r="DX69" s="292"/>
      <c r="DY69" s="292"/>
      <c r="DZ69" s="292"/>
      <c r="EA69" s="292"/>
      <c r="EB69" s="292"/>
      <c r="EC69" s="292"/>
      <c r="ED69" s="292"/>
      <c r="EE69" s="292"/>
      <c r="EF69" s="301"/>
      <c r="EG69" s="301"/>
      <c r="EH69" s="301"/>
      <c r="EI69" s="301"/>
      <c r="EJ69" s="301"/>
      <c r="EK69" s="301"/>
      <c r="EL69" s="301"/>
      <c r="EM69" s="301"/>
      <c r="EN69" s="301"/>
      <c r="EO69" s="317">
        <f t="shared" si="31"/>
        <v>0</v>
      </c>
      <c r="EP69" s="301"/>
      <c r="EQ69" s="293"/>
      <c r="ES69" s="288">
        <f t="shared" si="32"/>
        <v>2014</v>
      </c>
      <c r="ET69" s="289">
        <f t="shared" si="33"/>
        <v>0</v>
      </c>
      <c r="EU69" s="290">
        <f t="shared" si="34"/>
        <v>0</v>
      </c>
      <c r="EV69" s="290">
        <f t="shared" si="35"/>
        <v>0</v>
      </c>
      <c r="EW69" s="290">
        <f t="shared" si="36"/>
        <v>0</v>
      </c>
      <c r="EX69" s="291"/>
      <c r="EY69" s="292"/>
      <c r="EZ69" s="292"/>
      <c r="FA69" s="293"/>
      <c r="FB69" s="294">
        <f t="shared" si="37"/>
        <v>0</v>
      </c>
    </row>
    <row r="70" spans="1:158" s="287" customFormat="1" x14ac:dyDescent="0.15">
      <c r="A70" s="296">
        <v>56</v>
      </c>
      <c r="B70" s="297"/>
      <c r="C70" s="298" t="s">
        <v>161</v>
      </c>
      <c r="D70" s="248">
        <f>IF(C70="","",(VLOOKUP(C70,PD!A:B,2,FALSE)))</f>
        <v>12</v>
      </c>
      <c r="E70" s="299" t="s">
        <v>412</v>
      </c>
      <c r="F70" s="299" t="s">
        <v>475</v>
      </c>
      <c r="G70" s="292" t="s">
        <v>465</v>
      </c>
      <c r="H70" s="300">
        <v>1</v>
      </c>
      <c r="I70" s="292" t="s">
        <v>319</v>
      </c>
      <c r="J70" s="300">
        <v>3</v>
      </c>
      <c r="K70" s="293"/>
      <c r="L70" s="291"/>
      <c r="M70" s="292" t="s">
        <v>312</v>
      </c>
      <c r="N70" s="301"/>
      <c r="O70" s="302">
        <v>1</v>
      </c>
      <c r="P70" s="300">
        <v>15</v>
      </c>
      <c r="Q70" s="303">
        <v>44</v>
      </c>
      <c r="R70" s="302">
        <v>1</v>
      </c>
      <c r="S70" s="292"/>
      <c r="T70" s="300"/>
      <c r="U70" s="293"/>
      <c r="V70" s="296" t="s">
        <v>225</v>
      </c>
      <c r="W70" s="292" t="s">
        <v>463</v>
      </c>
      <c r="X70" s="292"/>
      <c r="Y70" s="292"/>
      <c r="Z70" s="303"/>
      <c r="AA70" s="291"/>
      <c r="AB70" s="300"/>
      <c r="AC70" s="293"/>
      <c r="AD70" s="304"/>
      <c r="AE70" s="301"/>
      <c r="AF70" s="296">
        <v>2</v>
      </c>
      <c r="AG70" s="297">
        <v>5</v>
      </c>
      <c r="AH70" s="305">
        <v>59.94</v>
      </c>
      <c r="AI70" s="306" t="s">
        <v>407</v>
      </c>
      <c r="AJ70" s="302">
        <v>22</v>
      </c>
      <c r="AK70" s="260">
        <f>IF(AJ70="","",(VLOOKUP(AJ70,償却率表!A:B,2,FALSE)))</f>
        <v>4.5999999999999999E-2</v>
      </c>
      <c r="AL70" s="307" t="s">
        <v>153</v>
      </c>
      <c r="AM70" s="262">
        <f>IF(AL70="","",(VLOOKUP(AL70,PD!G:H,2,FALSE)))</f>
        <v>1</v>
      </c>
      <c r="AN70" s="318">
        <v>4041023</v>
      </c>
      <c r="AO70" s="309">
        <v>1992</v>
      </c>
      <c r="AP70" s="319">
        <v>4041023</v>
      </c>
      <c r="AQ70" s="266">
        <v>1992</v>
      </c>
      <c r="AR70" s="267">
        <f t="shared" si="0"/>
        <v>22</v>
      </c>
      <c r="AS70" s="293"/>
      <c r="AT70" s="311">
        <v>4892500</v>
      </c>
      <c r="AU70" s="312"/>
      <c r="AV70" s="313"/>
      <c r="AW70" s="314"/>
      <c r="AX70" s="296"/>
      <c r="AY70" s="315" t="s">
        <v>155</v>
      </c>
      <c r="AZ70" s="248">
        <f>IF(AY70="","",(VLOOKUP(AY70,PD!J:K,2,FALSE)))</f>
        <v>1</v>
      </c>
      <c r="BA70" s="300">
        <v>2014</v>
      </c>
      <c r="BB70" s="316">
        <f t="shared" si="38"/>
        <v>0</v>
      </c>
      <c r="BC70" s="291"/>
      <c r="BD70" s="292"/>
      <c r="BE70" s="301"/>
      <c r="BF70" s="274">
        <f t="shared" si="2"/>
        <v>0</v>
      </c>
      <c r="BG70" s="275" t="str">
        <f t="shared" si="3"/>
        <v/>
      </c>
      <c r="BH70" s="276" t="str">
        <f t="shared" si="4"/>
        <v/>
      </c>
      <c r="BI70" s="276" t="str">
        <f t="shared" si="5"/>
        <v/>
      </c>
      <c r="BJ70" s="276" t="str">
        <f t="shared" si="6"/>
        <v/>
      </c>
      <c r="BK70" s="276" t="str">
        <f t="shared" si="7"/>
        <v/>
      </c>
      <c r="BL70" s="276" t="str">
        <f t="shared" si="8"/>
        <v/>
      </c>
      <c r="BM70" s="276" t="str">
        <f t="shared" si="9"/>
        <v/>
      </c>
      <c r="BN70" s="276" t="str">
        <f t="shared" si="10"/>
        <v/>
      </c>
      <c r="BO70" s="276" t="str">
        <f t="shared" si="11"/>
        <v/>
      </c>
      <c r="BP70" s="277" t="str">
        <f t="shared" si="12"/>
        <v/>
      </c>
      <c r="BQ70" s="278"/>
      <c r="BR70" s="279"/>
      <c r="BS70" s="280"/>
      <c r="BT70" s="274">
        <f t="shared" si="13"/>
        <v>0</v>
      </c>
      <c r="BU70" s="275" t="str">
        <f t="shared" si="14"/>
        <v/>
      </c>
      <c r="BV70" s="276" t="str">
        <f t="shared" si="15"/>
        <v/>
      </c>
      <c r="BW70" s="276" t="str">
        <f t="shared" si="16"/>
        <v/>
      </c>
      <c r="BX70" s="276" t="str">
        <f t="shared" si="17"/>
        <v/>
      </c>
      <c r="BY70" s="276" t="str">
        <f t="shared" si="18"/>
        <v/>
      </c>
      <c r="BZ70" s="276" t="str">
        <f t="shared" si="19"/>
        <v/>
      </c>
      <c r="CA70" s="276" t="str">
        <f t="shared" si="20"/>
        <v/>
      </c>
      <c r="CB70" s="276" t="str">
        <f t="shared" si="21"/>
        <v/>
      </c>
      <c r="CC70" s="276" t="str">
        <f t="shared" si="22"/>
        <v/>
      </c>
      <c r="CD70" s="276" t="str">
        <f t="shared" si="23"/>
        <v/>
      </c>
      <c r="CE70" s="277" t="str">
        <f t="shared" si="24"/>
        <v/>
      </c>
      <c r="CF70" s="278"/>
      <c r="CG70" s="281"/>
      <c r="CH70" s="281"/>
      <c r="CI70" s="281"/>
      <c r="CJ70" s="280"/>
      <c r="CK70" s="282">
        <f t="shared" si="25"/>
        <v>0</v>
      </c>
      <c r="CL70" s="283">
        <f t="shared" si="26"/>
        <v>4892500</v>
      </c>
      <c r="CM70" s="284">
        <f t="shared" si="27"/>
        <v>166344</v>
      </c>
      <c r="CN70" s="284">
        <f t="shared" si="28"/>
        <v>4892499</v>
      </c>
      <c r="CO70" s="284">
        <f t="shared" si="29"/>
        <v>1</v>
      </c>
      <c r="CP70" s="280">
        <f t="shared" si="30"/>
        <v>166345</v>
      </c>
      <c r="CQ70" s="285"/>
      <c r="CR70" s="291"/>
      <c r="CS70" s="293"/>
      <c r="CV70" s="291"/>
      <c r="CW70" s="292"/>
      <c r="CX70" s="292"/>
      <c r="CY70" s="292"/>
      <c r="CZ70" s="292"/>
      <c r="DA70" s="292"/>
      <c r="DB70" s="292"/>
      <c r="DC70" s="292"/>
      <c r="DD70" s="292"/>
      <c r="DE70" s="293"/>
      <c r="DF70" s="291"/>
      <c r="DG70" s="292"/>
      <c r="DH70" s="292"/>
      <c r="DI70" s="292"/>
      <c r="DJ70" s="292"/>
      <c r="DK70" s="292"/>
      <c r="DL70" s="292"/>
      <c r="DM70" s="292"/>
      <c r="DN70" s="292"/>
      <c r="DO70" s="292"/>
      <c r="DP70" s="293"/>
      <c r="DQ70" s="141"/>
      <c r="DR70" s="291"/>
      <c r="DS70" s="292"/>
      <c r="DT70" s="292"/>
      <c r="DU70" s="292"/>
      <c r="DV70" s="292"/>
      <c r="DW70" s="292"/>
      <c r="DX70" s="292"/>
      <c r="DY70" s="292"/>
      <c r="DZ70" s="292"/>
      <c r="EA70" s="292"/>
      <c r="EB70" s="292"/>
      <c r="EC70" s="292"/>
      <c r="ED70" s="292"/>
      <c r="EE70" s="292"/>
      <c r="EF70" s="301"/>
      <c r="EG70" s="301"/>
      <c r="EH70" s="301"/>
      <c r="EI70" s="301"/>
      <c r="EJ70" s="301"/>
      <c r="EK70" s="301"/>
      <c r="EL70" s="301"/>
      <c r="EM70" s="301"/>
      <c r="EN70" s="301"/>
      <c r="EO70" s="317">
        <f t="shared" si="31"/>
        <v>166344</v>
      </c>
      <c r="EP70" s="301"/>
      <c r="EQ70" s="293"/>
      <c r="ES70" s="288">
        <f t="shared" si="32"/>
        <v>2014</v>
      </c>
      <c r="ET70" s="289">
        <f t="shared" si="33"/>
        <v>0</v>
      </c>
      <c r="EU70" s="290">
        <f t="shared" si="34"/>
        <v>0</v>
      </c>
      <c r="EV70" s="290">
        <f t="shared" si="35"/>
        <v>0</v>
      </c>
      <c r="EW70" s="290">
        <f t="shared" si="36"/>
        <v>0</v>
      </c>
      <c r="EX70" s="291"/>
      <c r="EY70" s="292"/>
      <c r="EZ70" s="292"/>
      <c r="FA70" s="293"/>
      <c r="FB70" s="294">
        <f t="shared" si="37"/>
        <v>0</v>
      </c>
    </row>
    <row r="71" spans="1:158" s="287" customFormat="1" x14ac:dyDescent="0.15">
      <c r="A71" s="296">
        <v>57</v>
      </c>
      <c r="B71" s="297"/>
      <c r="C71" s="298" t="s">
        <v>161</v>
      </c>
      <c r="D71" s="248">
        <f>IF(C71="","",(VLOOKUP(C71,PD!A:B,2,FALSE)))</f>
        <v>12</v>
      </c>
      <c r="E71" s="299" t="s">
        <v>412</v>
      </c>
      <c r="F71" s="299" t="s">
        <v>476</v>
      </c>
      <c r="G71" s="292" t="s">
        <v>465</v>
      </c>
      <c r="H71" s="300">
        <v>1</v>
      </c>
      <c r="I71" s="292" t="s">
        <v>320</v>
      </c>
      <c r="J71" s="300">
        <v>3</v>
      </c>
      <c r="K71" s="293"/>
      <c r="L71" s="291"/>
      <c r="M71" s="292" t="s">
        <v>312</v>
      </c>
      <c r="N71" s="301"/>
      <c r="O71" s="302">
        <v>1</v>
      </c>
      <c r="P71" s="300">
        <v>15</v>
      </c>
      <c r="Q71" s="303">
        <v>44</v>
      </c>
      <c r="R71" s="302">
        <v>1</v>
      </c>
      <c r="S71" s="292"/>
      <c r="T71" s="300"/>
      <c r="U71" s="293"/>
      <c r="V71" s="296" t="s">
        <v>225</v>
      </c>
      <c r="W71" s="292" t="s">
        <v>463</v>
      </c>
      <c r="X71" s="292"/>
      <c r="Y71" s="292"/>
      <c r="Z71" s="303"/>
      <c r="AA71" s="291"/>
      <c r="AB71" s="300"/>
      <c r="AC71" s="293"/>
      <c r="AD71" s="304"/>
      <c r="AE71" s="301"/>
      <c r="AF71" s="296">
        <v>1</v>
      </c>
      <c r="AG71" s="297">
        <v>5</v>
      </c>
      <c r="AH71" s="305">
        <v>26.5</v>
      </c>
      <c r="AI71" s="306" t="s">
        <v>407</v>
      </c>
      <c r="AJ71" s="302">
        <v>17</v>
      </c>
      <c r="AK71" s="260">
        <f>IF(AJ71="","",(VLOOKUP(AJ71,償却率表!A:B,2,FALSE)))</f>
        <v>5.8999999999999997E-2</v>
      </c>
      <c r="AL71" s="307" t="s">
        <v>153</v>
      </c>
      <c r="AM71" s="262">
        <f>IF(AL71="","",(VLOOKUP(AL71,PD!G:H,2,FALSE)))</f>
        <v>1</v>
      </c>
      <c r="AN71" s="318">
        <v>4191122</v>
      </c>
      <c r="AO71" s="309">
        <v>2007</v>
      </c>
      <c r="AP71" s="319">
        <v>4191122</v>
      </c>
      <c r="AQ71" s="266">
        <v>2007</v>
      </c>
      <c r="AR71" s="267">
        <f t="shared" si="0"/>
        <v>7</v>
      </c>
      <c r="AS71" s="293"/>
      <c r="AT71" s="311">
        <v>3097500</v>
      </c>
      <c r="AU71" s="312"/>
      <c r="AV71" s="313"/>
      <c r="AW71" s="314"/>
      <c r="AX71" s="296"/>
      <c r="AY71" s="315" t="s">
        <v>155</v>
      </c>
      <c r="AZ71" s="248">
        <f>IF(AY71="","",(VLOOKUP(AY71,PD!J:K,2,FALSE)))</f>
        <v>1</v>
      </c>
      <c r="BA71" s="300">
        <v>2014</v>
      </c>
      <c r="BB71" s="316">
        <f t="shared" si="38"/>
        <v>0</v>
      </c>
      <c r="BC71" s="291"/>
      <c r="BD71" s="292"/>
      <c r="BE71" s="301"/>
      <c r="BF71" s="274">
        <f t="shared" si="2"/>
        <v>0</v>
      </c>
      <c r="BG71" s="275" t="str">
        <f t="shared" si="3"/>
        <v/>
      </c>
      <c r="BH71" s="276" t="str">
        <f t="shared" si="4"/>
        <v/>
      </c>
      <c r="BI71" s="276" t="str">
        <f t="shared" si="5"/>
        <v/>
      </c>
      <c r="BJ71" s="276" t="str">
        <f t="shared" si="6"/>
        <v/>
      </c>
      <c r="BK71" s="276" t="str">
        <f t="shared" si="7"/>
        <v/>
      </c>
      <c r="BL71" s="276" t="str">
        <f t="shared" si="8"/>
        <v/>
      </c>
      <c r="BM71" s="276" t="str">
        <f t="shared" si="9"/>
        <v/>
      </c>
      <c r="BN71" s="276" t="str">
        <f t="shared" si="10"/>
        <v/>
      </c>
      <c r="BO71" s="276" t="str">
        <f t="shared" si="11"/>
        <v/>
      </c>
      <c r="BP71" s="277" t="str">
        <f t="shared" si="12"/>
        <v/>
      </c>
      <c r="BQ71" s="278"/>
      <c r="BR71" s="279"/>
      <c r="BS71" s="280"/>
      <c r="BT71" s="274">
        <f t="shared" si="13"/>
        <v>0</v>
      </c>
      <c r="BU71" s="275" t="str">
        <f t="shared" si="14"/>
        <v/>
      </c>
      <c r="BV71" s="276" t="str">
        <f t="shared" si="15"/>
        <v/>
      </c>
      <c r="BW71" s="276" t="str">
        <f t="shared" si="16"/>
        <v/>
      </c>
      <c r="BX71" s="276" t="str">
        <f t="shared" si="17"/>
        <v/>
      </c>
      <c r="BY71" s="276" t="str">
        <f t="shared" si="18"/>
        <v/>
      </c>
      <c r="BZ71" s="276" t="str">
        <f t="shared" si="19"/>
        <v/>
      </c>
      <c r="CA71" s="276" t="str">
        <f t="shared" si="20"/>
        <v/>
      </c>
      <c r="CB71" s="276" t="str">
        <f t="shared" si="21"/>
        <v/>
      </c>
      <c r="CC71" s="276" t="str">
        <f t="shared" si="22"/>
        <v/>
      </c>
      <c r="CD71" s="276" t="str">
        <f t="shared" si="23"/>
        <v/>
      </c>
      <c r="CE71" s="277" t="str">
        <f t="shared" si="24"/>
        <v/>
      </c>
      <c r="CF71" s="278"/>
      <c r="CG71" s="281"/>
      <c r="CH71" s="281"/>
      <c r="CI71" s="281"/>
      <c r="CJ71" s="280"/>
      <c r="CK71" s="282">
        <f t="shared" si="25"/>
        <v>0</v>
      </c>
      <c r="CL71" s="283">
        <f t="shared" si="26"/>
        <v>3097500</v>
      </c>
      <c r="CM71" s="284">
        <f t="shared" si="27"/>
        <v>182752</v>
      </c>
      <c r="CN71" s="284">
        <f t="shared" si="28"/>
        <v>1279264</v>
      </c>
      <c r="CO71" s="284">
        <f t="shared" si="29"/>
        <v>1818236</v>
      </c>
      <c r="CP71" s="280">
        <f t="shared" si="30"/>
        <v>2000988</v>
      </c>
      <c r="CQ71" s="285"/>
      <c r="CR71" s="291"/>
      <c r="CS71" s="293"/>
      <c r="CV71" s="291"/>
      <c r="CW71" s="292"/>
      <c r="CX71" s="292"/>
      <c r="CY71" s="292"/>
      <c r="CZ71" s="292"/>
      <c r="DA71" s="292"/>
      <c r="DB71" s="292"/>
      <c r="DC71" s="292"/>
      <c r="DD71" s="292"/>
      <c r="DE71" s="293"/>
      <c r="DF71" s="291"/>
      <c r="DG71" s="292"/>
      <c r="DH71" s="292"/>
      <c r="DI71" s="292"/>
      <c r="DJ71" s="292"/>
      <c r="DK71" s="292"/>
      <c r="DL71" s="292"/>
      <c r="DM71" s="292"/>
      <c r="DN71" s="292"/>
      <c r="DO71" s="292"/>
      <c r="DP71" s="293"/>
      <c r="DQ71" s="141"/>
      <c r="DR71" s="291"/>
      <c r="DS71" s="292"/>
      <c r="DT71" s="292"/>
      <c r="DU71" s="292"/>
      <c r="DV71" s="292"/>
      <c r="DW71" s="292"/>
      <c r="DX71" s="292"/>
      <c r="DY71" s="292"/>
      <c r="DZ71" s="292"/>
      <c r="EA71" s="292"/>
      <c r="EB71" s="292"/>
      <c r="EC71" s="292"/>
      <c r="ED71" s="292"/>
      <c r="EE71" s="292"/>
      <c r="EF71" s="301"/>
      <c r="EG71" s="301"/>
      <c r="EH71" s="301"/>
      <c r="EI71" s="301"/>
      <c r="EJ71" s="301"/>
      <c r="EK71" s="301"/>
      <c r="EL71" s="301"/>
      <c r="EM71" s="301"/>
      <c r="EN71" s="301"/>
      <c r="EO71" s="317">
        <f t="shared" si="31"/>
        <v>182752</v>
      </c>
      <c r="EP71" s="301"/>
      <c r="EQ71" s="293"/>
      <c r="ES71" s="288">
        <f t="shared" si="32"/>
        <v>2014</v>
      </c>
      <c r="ET71" s="289">
        <f t="shared" si="33"/>
        <v>0</v>
      </c>
      <c r="EU71" s="290">
        <f t="shared" si="34"/>
        <v>0</v>
      </c>
      <c r="EV71" s="290">
        <f t="shared" si="35"/>
        <v>0</v>
      </c>
      <c r="EW71" s="290">
        <f t="shared" si="36"/>
        <v>0</v>
      </c>
      <c r="EX71" s="291"/>
      <c r="EY71" s="292"/>
      <c r="EZ71" s="292"/>
      <c r="FA71" s="293"/>
      <c r="FB71" s="294">
        <f t="shared" si="37"/>
        <v>0</v>
      </c>
    </row>
    <row r="72" spans="1:158" s="287" customFormat="1" x14ac:dyDescent="0.15">
      <c r="A72" s="296">
        <v>58</v>
      </c>
      <c r="B72" s="297"/>
      <c r="C72" s="298" t="s">
        <v>161</v>
      </c>
      <c r="D72" s="248">
        <f>IF(C72="","",(VLOOKUP(C72,PD!A:B,2,FALSE)))</f>
        <v>12</v>
      </c>
      <c r="E72" s="299" t="s">
        <v>412</v>
      </c>
      <c r="F72" s="299" t="s">
        <v>477</v>
      </c>
      <c r="G72" s="292" t="s">
        <v>465</v>
      </c>
      <c r="H72" s="300">
        <v>1</v>
      </c>
      <c r="I72" s="292" t="s">
        <v>321</v>
      </c>
      <c r="J72" s="300">
        <v>3</v>
      </c>
      <c r="K72" s="293"/>
      <c r="L72" s="291"/>
      <c r="M72" s="292" t="s">
        <v>312</v>
      </c>
      <c r="N72" s="301"/>
      <c r="O72" s="302">
        <v>1</v>
      </c>
      <c r="P72" s="300">
        <v>15</v>
      </c>
      <c r="Q72" s="303">
        <v>44</v>
      </c>
      <c r="R72" s="302">
        <v>1</v>
      </c>
      <c r="S72" s="292"/>
      <c r="T72" s="300"/>
      <c r="U72" s="293"/>
      <c r="V72" s="296" t="s">
        <v>225</v>
      </c>
      <c r="W72" s="292" t="s">
        <v>463</v>
      </c>
      <c r="X72" s="292"/>
      <c r="Y72" s="292"/>
      <c r="Z72" s="303"/>
      <c r="AA72" s="291"/>
      <c r="AB72" s="300"/>
      <c r="AC72" s="293"/>
      <c r="AD72" s="304"/>
      <c r="AE72" s="301"/>
      <c r="AF72" s="296">
        <v>1</v>
      </c>
      <c r="AG72" s="297">
        <v>5</v>
      </c>
      <c r="AH72" s="305">
        <v>12.42</v>
      </c>
      <c r="AI72" s="306" t="s">
        <v>407</v>
      </c>
      <c r="AJ72" s="302">
        <v>17</v>
      </c>
      <c r="AK72" s="260">
        <f>IF(AJ72="","",(VLOOKUP(AJ72,償却率表!A:B,2,FALSE)))</f>
        <v>5.8999999999999997E-2</v>
      </c>
      <c r="AL72" s="307" t="s">
        <v>153</v>
      </c>
      <c r="AM72" s="262">
        <f>IF(AL72="","",(VLOOKUP(AL72,PD!G:H,2,FALSE)))</f>
        <v>1</v>
      </c>
      <c r="AN72" s="318">
        <v>4221022</v>
      </c>
      <c r="AO72" s="309">
        <v>2010</v>
      </c>
      <c r="AP72" s="319">
        <v>4221022</v>
      </c>
      <c r="AQ72" s="266">
        <v>2010</v>
      </c>
      <c r="AR72" s="267">
        <f t="shared" si="0"/>
        <v>4</v>
      </c>
      <c r="AS72" s="293"/>
      <c r="AT72" s="311">
        <v>1912000</v>
      </c>
      <c r="AU72" s="312"/>
      <c r="AV72" s="313"/>
      <c r="AW72" s="314"/>
      <c r="AX72" s="296"/>
      <c r="AY72" s="315" t="s">
        <v>155</v>
      </c>
      <c r="AZ72" s="248">
        <f>IF(AY72="","",(VLOOKUP(AY72,PD!J:K,2,FALSE)))</f>
        <v>1</v>
      </c>
      <c r="BA72" s="300">
        <v>2014</v>
      </c>
      <c r="BB72" s="316">
        <f t="shared" si="38"/>
        <v>0</v>
      </c>
      <c r="BC72" s="291"/>
      <c r="BD72" s="292"/>
      <c r="BE72" s="301"/>
      <c r="BF72" s="274">
        <f t="shared" si="2"/>
        <v>0</v>
      </c>
      <c r="BG72" s="275" t="str">
        <f t="shared" si="3"/>
        <v/>
      </c>
      <c r="BH72" s="276" t="str">
        <f t="shared" si="4"/>
        <v/>
      </c>
      <c r="BI72" s="276" t="str">
        <f t="shared" si="5"/>
        <v/>
      </c>
      <c r="BJ72" s="276" t="str">
        <f t="shared" si="6"/>
        <v/>
      </c>
      <c r="BK72" s="276" t="str">
        <f t="shared" si="7"/>
        <v/>
      </c>
      <c r="BL72" s="276" t="str">
        <f t="shared" si="8"/>
        <v/>
      </c>
      <c r="BM72" s="276" t="str">
        <f t="shared" si="9"/>
        <v/>
      </c>
      <c r="BN72" s="276" t="str">
        <f t="shared" si="10"/>
        <v/>
      </c>
      <c r="BO72" s="276" t="str">
        <f t="shared" si="11"/>
        <v/>
      </c>
      <c r="BP72" s="277" t="str">
        <f t="shared" si="12"/>
        <v/>
      </c>
      <c r="BQ72" s="278"/>
      <c r="BR72" s="279"/>
      <c r="BS72" s="280"/>
      <c r="BT72" s="274">
        <f t="shared" si="13"/>
        <v>0</v>
      </c>
      <c r="BU72" s="275" t="str">
        <f t="shared" si="14"/>
        <v/>
      </c>
      <c r="BV72" s="276" t="str">
        <f t="shared" si="15"/>
        <v/>
      </c>
      <c r="BW72" s="276" t="str">
        <f t="shared" si="16"/>
        <v/>
      </c>
      <c r="BX72" s="276" t="str">
        <f t="shared" si="17"/>
        <v/>
      </c>
      <c r="BY72" s="276" t="str">
        <f t="shared" si="18"/>
        <v/>
      </c>
      <c r="BZ72" s="276" t="str">
        <f t="shared" si="19"/>
        <v/>
      </c>
      <c r="CA72" s="276" t="str">
        <f t="shared" si="20"/>
        <v/>
      </c>
      <c r="CB72" s="276" t="str">
        <f t="shared" si="21"/>
        <v/>
      </c>
      <c r="CC72" s="276" t="str">
        <f t="shared" si="22"/>
        <v/>
      </c>
      <c r="CD72" s="276" t="str">
        <f t="shared" si="23"/>
        <v/>
      </c>
      <c r="CE72" s="277" t="str">
        <f t="shared" si="24"/>
        <v/>
      </c>
      <c r="CF72" s="278"/>
      <c r="CG72" s="281"/>
      <c r="CH72" s="281"/>
      <c r="CI72" s="281"/>
      <c r="CJ72" s="280"/>
      <c r="CK72" s="282">
        <f t="shared" si="25"/>
        <v>0</v>
      </c>
      <c r="CL72" s="283">
        <f t="shared" si="26"/>
        <v>1912000</v>
      </c>
      <c r="CM72" s="284">
        <f t="shared" si="27"/>
        <v>112808</v>
      </c>
      <c r="CN72" s="284">
        <f t="shared" si="28"/>
        <v>451232</v>
      </c>
      <c r="CO72" s="284">
        <f t="shared" si="29"/>
        <v>1460768</v>
      </c>
      <c r="CP72" s="280">
        <f t="shared" si="30"/>
        <v>1573576</v>
      </c>
      <c r="CQ72" s="285"/>
      <c r="CR72" s="291"/>
      <c r="CS72" s="293"/>
      <c r="CV72" s="291"/>
      <c r="CW72" s="292"/>
      <c r="CX72" s="292"/>
      <c r="CY72" s="292"/>
      <c r="CZ72" s="292"/>
      <c r="DA72" s="292"/>
      <c r="DB72" s="292"/>
      <c r="DC72" s="292"/>
      <c r="DD72" s="292"/>
      <c r="DE72" s="293"/>
      <c r="DF72" s="291"/>
      <c r="DG72" s="292"/>
      <c r="DH72" s="292"/>
      <c r="DI72" s="292"/>
      <c r="DJ72" s="292"/>
      <c r="DK72" s="292"/>
      <c r="DL72" s="292"/>
      <c r="DM72" s="292"/>
      <c r="DN72" s="292"/>
      <c r="DO72" s="292"/>
      <c r="DP72" s="293"/>
      <c r="DQ72" s="141"/>
      <c r="DR72" s="291"/>
      <c r="DS72" s="292"/>
      <c r="DT72" s="292"/>
      <c r="DU72" s="292"/>
      <c r="DV72" s="292"/>
      <c r="DW72" s="292"/>
      <c r="DX72" s="292"/>
      <c r="DY72" s="292"/>
      <c r="DZ72" s="292"/>
      <c r="EA72" s="292"/>
      <c r="EB72" s="292"/>
      <c r="EC72" s="292"/>
      <c r="ED72" s="292"/>
      <c r="EE72" s="292"/>
      <c r="EF72" s="301"/>
      <c r="EG72" s="301"/>
      <c r="EH72" s="301"/>
      <c r="EI72" s="301"/>
      <c r="EJ72" s="301"/>
      <c r="EK72" s="301"/>
      <c r="EL72" s="301"/>
      <c r="EM72" s="301"/>
      <c r="EN72" s="301"/>
      <c r="EO72" s="317">
        <f t="shared" si="31"/>
        <v>112808</v>
      </c>
      <c r="EP72" s="301"/>
      <c r="EQ72" s="293"/>
      <c r="ES72" s="288">
        <f t="shared" si="32"/>
        <v>2014</v>
      </c>
      <c r="ET72" s="289">
        <f t="shared" si="33"/>
        <v>0</v>
      </c>
      <c r="EU72" s="290">
        <f t="shared" si="34"/>
        <v>0</v>
      </c>
      <c r="EV72" s="290">
        <f t="shared" si="35"/>
        <v>0</v>
      </c>
      <c r="EW72" s="290">
        <f t="shared" si="36"/>
        <v>0</v>
      </c>
      <c r="EX72" s="291"/>
      <c r="EY72" s="292"/>
      <c r="EZ72" s="292"/>
      <c r="FA72" s="293"/>
      <c r="FB72" s="294">
        <f t="shared" si="37"/>
        <v>0</v>
      </c>
    </row>
    <row r="73" spans="1:158" s="287" customFormat="1" x14ac:dyDescent="0.15">
      <c r="A73" s="296">
        <v>59</v>
      </c>
      <c r="B73" s="297"/>
      <c r="C73" s="298" t="s">
        <v>161</v>
      </c>
      <c r="D73" s="248">
        <f>IF(C73="","",(VLOOKUP(C73,PD!A:B,2,FALSE)))</f>
        <v>12</v>
      </c>
      <c r="E73" s="299" t="s">
        <v>412</v>
      </c>
      <c r="F73" s="299" t="s">
        <v>478</v>
      </c>
      <c r="G73" s="292" t="s">
        <v>465</v>
      </c>
      <c r="H73" s="300">
        <v>1</v>
      </c>
      <c r="I73" s="292" t="s">
        <v>349</v>
      </c>
      <c r="J73" s="300">
        <v>3</v>
      </c>
      <c r="K73" s="293"/>
      <c r="L73" s="291"/>
      <c r="M73" s="292" t="s">
        <v>312</v>
      </c>
      <c r="N73" s="301"/>
      <c r="O73" s="302">
        <v>1</v>
      </c>
      <c r="P73" s="300">
        <v>15</v>
      </c>
      <c r="Q73" s="303">
        <v>44</v>
      </c>
      <c r="R73" s="302">
        <v>1</v>
      </c>
      <c r="S73" s="292"/>
      <c r="T73" s="300"/>
      <c r="U73" s="293"/>
      <c r="V73" s="296" t="s">
        <v>225</v>
      </c>
      <c r="W73" s="292" t="s">
        <v>463</v>
      </c>
      <c r="X73" s="292"/>
      <c r="Y73" s="292"/>
      <c r="Z73" s="303"/>
      <c r="AA73" s="291"/>
      <c r="AB73" s="300"/>
      <c r="AC73" s="293"/>
      <c r="AD73" s="304"/>
      <c r="AE73" s="301"/>
      <c r="AF73" s="296">
        <v>1</v>
      </c>
      <c r="AG73" s="297">
        <v>5</v>
      </c>
      <c r="AH73" s="305">
        <v>12</v>
      </c>
      <c r="AI73" s="306" t="s">
        <v>407</v>
      </c>
      <c r="AJ73" s="302">
        <v>17</v>
      </c>
      <c r="AK73" s="260">
        <f>IF(AJ73="","",(VLOOKUP(AJ73,償却率表!A:B,2,FALSE)))</f>
        <v>5.8999999999999997E-2</v>
      </c>
      <c r="AL73" s="307" t="s">
        <v>153</v>
      </c>
      <c r="AM73" s="262">
        <f>IF(AL73="","",(VLOOKUP(AL73,PD!G:H,2,FALSE)))</f>
        <v>1</v>
      </c>
      <c r="AN73" s="318" t="s">
        <v>479</v>
      </c>
      <c r="AO73" s="309">
        <v>1985</v>
      </c>
      <c r="AP73" s="319" t="s">
        <v>226</v>
      </c>
      <c r="AQ73" s="266">
        <v>1985</v>
      </c>
      <c r="AR73" s="267">
        <f t="shared" si="0"/>
        <v>29</v>
      </c>
      <c r="AS73" s="293"/>
      <c r="AT73" s="311"/>
      <c r="AU73" s="312"/>
      <c r="AV73" s="313">
        <v>590000</v>
      </c>
      <c r="AW73" s="314"/>
      <c r="AX73" s="296">
        <v>1</v>
      </c>
      <c r="AY73" s="315" t="s">
        <v>438</v>
      </c>
      <c r="AZ73" s="248">
        <f>IF(AY73="","",(VLOOKUP(AY73,PD!J:K,2,FALSE)))</f>
        <v>3</v>
      </c>
      <c r="BA73" s="300">
        <v>2014</v>
      </c>
      <c r="BB73" s="316">
        <f t="shared" si="38"/>
        <v>0</v>
      </c>
      <c r="BC73" s="291"/>
      <c r="BD73" s="292"/>
      <c r="BE73" s="301"/>
      <c r="BF73" s="274">
        <f t="shared" si="2"/>
        <v>0</v>
      </c>
      <c r="BG73" s="275" t="str">
        <f t="shared" si="3"/>
        <v/>
      </c>
      <c r="BH73" s="276" t="str">
        <f t="shared" si="4"/>
        <v/>
      </c>
      <c r="BI73" s="276" t="str">
        <f t="shared" si="5"/>
        <v/>
      </c>
      <c r="BJ73" s="276" t="str">
        <f t="shared" si="6"/>
        <v/>
      </c>
      <c r="BK73" s="276" t="str">
        <f t="shared" si="7"/>
        <v/>
      </c>
      <c r="BL73" s="276" t="str">
        <f t="shared" si="8"/>
        <v/>
      </c>
      <c r="BM73" s="276" t="str">
        <f t="shared" si="9"/>
        <v/>
      </c>
      <c r="BN73" s="276" t="str">
        <f t="shared" si="10"/>
        <v/>
      </c>
      <c r="BO73" s="276" t="str">
        <f t="shared" si="11"/>
        <v/>
      </c>
      <c r="BP73" s="277" t="str">
        <f t="shared" si="12"/>
        <v/>
      </c>
      <c r="BQ73" s="278"/>
      <c r="BR73" s="279"/>
      <c r="BS73" s="280"/>
      <c r="BT73" s="274">
        <f t="shared" si="13"/>
        <v>0</v>
      </c>
      <c r="BU73" s="275" t="str">
        <f t="shared" si="14"/>
        <v/>
      </c>
      <c r="BV73" s="276" t="str">
        <f t="shared" si="15"/>
        <v/>
      </c>
      <c r="BW73" s="276" t="str">
        <f t="shared" si="16"/>
        <v/>
      </c>
      <c r="BX73" s="276" t="str">
        <f t="shared" si="17"/>
        <v/>
      </c>
      <c r="BY73" s="276" t="str">
        <f t="shared" si="18"/>
        <v/>
      </c>
      <c r="BZ73" s="276" t="str">
        <f t="shared" si="19"/>
        <v/>
      </c>
      <c r="CA73" s="276" t="str">
        <f t="shared" si="20"/>
        <v/>
      </c>
      <c r="CB73" s="276" t="str">
        <f t="shared" si="21"/>
        <v/>
      </c>
      <c r="CC73" s="276" t="str">
        <f t="shared" si="22"/>
        <v/>
      </c>
      <c r="CD73" s="276" t="str">
        <f t="shared" si="23"/>
        <v/>
      </c>
      <c r="CE73" s="277" t="str">
        <f t="shared" si="24"/>
        <v/>
      </c>
      <c r="CF73" s="278"/>
      <c r="CG73" s="281"/>
      <c r="CH73" s="281"/>
      <c r="CI73" s="281"/>
      <c r="CJ73" s="280"/>
      <c r="CK73" s="282">
        <f t="shared" si="25"/>
        <v>0</v>
      </c>
      <c r="CL73" s="283">
        <f t="shared" si="26"/>
        <v>590000</v>
      </c>
      <c r="CM73" s="284">
        <f t="shared" si="27"/>
        <v>0</v>
      </c>
      <c r="CN73" s="284">
        <f t="shared" si="28"/>
        <v>589999</v>
      </c>
      <c r="CO73" s="284">
        <f t="shared" si="29"/>
        <v>1</v>
      </c>
      <c r="CP73" s="280">
        <f t="shared" si="30"/>
        <v>1</v>
      </c>
      <c r="CQ73" s="285"/>
      <c r="CR73" s="291"/>
      <c r="CS73" s="293"/>
      <c r="CV73" s="291"/>
      <c r="CW73" s="292"/>
      <c r="CX73" s="292"/>
      <c r="CY73" s="292"/>
      <c r="CZ73" s="292"/>
      <c r="DA73" s="292"/>
      <c r="DB73" s="292"/>
      <c r="DC73" s="292"/>
      <c r="DD73" s="292"/>
      <c r="DE73" s="293"/>
      <c r="DF73" s="291"/>
      <c r="DG73" s="292"/>
      <c r="DH73" s="292"/>
      <c r="DI73" s="292"/>
      <c r="DJ73" s="292"/>
      <c r="DK73" s="292"/>
      <c r="DL73" s="292"/>
      <c r="DM73" s="292"/>
      <c r="DN73" s="292"/>
      <c r="DO73" s="292"/>
      <c r="DP73" s="293"/>
      <c r="DQ73" s="141"/>
      <c r="DR73" s="291"/>
      <c r="DS73" s="292"/>
      <c r="DT73" s="292"/>
      <c r="DU73" s="292"/>
      <c r="DV73" s="292"/>
      <c r="DW73" s="292"/>
      <c r="DX73" s="292"/>
      <c r="DY73" s="292"/>
      <c r="DZ73" s="292"/>
      <c r="EA73" s="292"/>
      <c r="EB73" s="292"/>
      <c r="EC73" s="292"/>
      <c r="ED73" s="292"/>
      <c r="EE73" s="292"/>
      <c r="EF73" s="301"/>
      <c r="EG73" s="301"/>
      <c r="EH73" s="301"/>
      <c r="EI73" s="301"/>
      <c r="EJ73" s="301"/>
      <c r="EK73" s="301"/>
      <c r="EL73" s="301"/>
      <c r="EM73" s="301"/>
      <c r="EN73" s="301"/>
      <c r="EO73" s="317">
        <f t="shared" si="31"/>
        <v>0</v>
      </c>
      <c r="EP73" s="301"/>
      <c r="EQ73" s="293"/>
      <c r="ES73" s="288">
        <f t="shared" si="32"/>
        <v>2014</v>
      </c>
      <c r="ET73" s="289">
        <f t="shared" si="33"/>
        <v>0</v>
      </c>
      <c r="EU73" s="290">
        <f t="shared" si="34"/>
        <v>0</v>
      </c>
      <c r="EV73" s="290">
        <f t="shared" si="35"/>
        <v>0</v>
      </c>
      <c r="EW73" s="290">
        <f t="shared" si="36"/>
        <v>0</v>
      </c>
      <c r="EX73" s="291"/>
      <c r="EY73" s="292"/>
      <c r="EZ73" s="292"/>
      <c r="FA73" s="293"/>
      <c r="FB73" s="294">
        <f t="shared" si="37"/>
        <v>0</v>
      </c>
    </row>
    <row r="74" spans="1:158" s="287" customFormat="1" x14ac:dyDescent="0.15">
      <c r="A74" s="296">
        <v>60</v>
      </c>
      <c r="B74" s="297"/>
      <c r="C74" s="298" t="s">
        <v>161</v>
      </c>
      <c r="D74" s="248">
        <f>IF(C74="","",(VLOOKUP(C74,PD!A:B,2,FALSE)))</f>
        <v>12</v>
      </c>
      <c r="E74" s="299" t="s">
        <v>412</v>
      </c>
      <c r="F74" s="299" t="s">
        <v>480</v>
      </c>
      <c r="G74" s="292" t="s">
        <v>465</v>
      </c>
      <c r="H74" s="300">
        <v>1</v>
      </c>
      <c r="I74" s="292" t="s">
        <v>322</v>
      </c>
      <c r="J74" s="300">
        <v>3</v>
      </c>
      <c r="K74" s="293"/>
      <c r="L74" s="291"/>
      <c r="M74" s="292" t="s">
        <v>312</v>
      </c>
      <c r="N74" s="301"/>
      <c r="O74" s="302">
        <v>1</v>
      </c>
      <c r="P74" s="300">
        <v>15</v>
      </c>
      <c r="Q74" s="303">
        <v>44</v>
      </c>
      <c r="R74" s="302">
        <v>1</v>
      </c>
      <c r="S74" s="292"/>
      <c r="T74" s="300"/>
      <c r="U74" s="293"/>
      <c r="V74" s="296" t="s">
        <v>225</v>
      </c>
      <c r="W74" s="292" t="s">
        <v>463</v>
      </c>
      <c r="X74" s="292"/>
      <c r="Y74" s="292"/>
      <c r="Z74" s="303"/>
      <c r="AA74" s="291"/>
      <c r="AB74" s="300"/>
      <c r="AC74" s="293"/>
      <c r="AD74" s="304"/>
      <c r="AE74" s="301"/>
      <c r="AF74" s="296">
        <v>1</v>
      </c>
      <c r="AG74" s="297">
        <v>5</v>
      </c>
      <c r="AH74" s="305">
        <v>23.19</v>
      </c>
      <c r="AI74" s="306" t="s">
        <v>407</v>
      </c>
      <c r="AJ74" s="302">
        <v>17</v>
      </c>
      <c r="AK74" s="260">
        <f>IF(AJ74="","",(VLOOKUP(AJ74,償却率表!A:B,2,FALSE)))</f>
        <v>5.8999999999999997E-2</v>
      </c>
      <c r="AL74" s="307" t="s">
        <v>153</v>
      </c>
      <c r="AM74" s="262">
        <f>IF(AL74="","",(VLOOKUP(AL74,PD!G:H,2,FALSE)))</f>
        <v>1</v>
      </c>
      <c r="AN74" s="318">
        <v>4030123</v>
      </c>
      <c r="AO74" s="309">
        <v>1990</v>
      </c>
      <c r="AP74" s="319">
        <v>4030123</v>
      </c>
      <c r="AQ74" s="266">
        <v>1985</v>
      </c>
      <c r="AR74" s="267">
        <f t="shared" si="0"/>
        <v>29</v>
      </c>
      <c r="AS74" s="293"/>
      <c r="AT74" s="311">
        <v>1485260</v>
      </c>
      <c r="AU74" s="312"/>
      <c r="AV74" s="313"/>
      <c r="AW74" s="314"/>
      <c r="AX74" s="296"/>
      <c r="AY74" s="315" t="s">
        <v>155</v>
      </c>
      <c r="AZ74" s="248">
        <f>IF(AY74="","",(VLOOKUP(AY74,PD!J:K,2,FALSE)))</f>
        <v>1</v>
      </c>
      <c r="BA74" s="300">
        <v>2014</v>
      </c>
      <c r="BB74" s="316">
        <f t="shared" si="38"/>
        <v>0</v>
      </c>
      <c r="BC74" s="291"/>
      <c r="BD74" s="292"/>
      <c r="BE74" s="301"/>
      <c r="BF74" s="274">
        <f t="shared" si="2"/>
        <v>0</v>
      </c>
      <c r="BG74" s="275" t="str">
        <f t="shared" si="3"/>
        <v/>
      </c>
      <c r="BH74" s="276" t="str">
        <f t="shared" si="4"/>
        <v/>
      </c>
      <c r="BI74" s="276" t="str">
        <f t="shared" si="5"/>
        <v/>
      </c>
      <c r="BJ74" s="276" t="str">
        <f t="shared" si="6"/>
        <v/>
      </c>
      <c r="BK74" s="276" t="str">
        <f t="shared" si="7"/>
        <v/>
      </c>
      <c r="BL74" s="276" t="str">
        <f t="shared" si="8"/>
        <v/>
      </c>
      <c r="BM74" s="276" t="str">
        <f t="shared" si="9"/>
        <v/>
      </c>
      <c r="BN74" s="276" t="str">
        <f t="shared" si="10"/>
        <v/>
      </c>
      <c r="BO74" s="276" t="str">
        <f t="shared" si="11"/>
        <v/>
      </c>
      <c r="BP74" s="277" t="str">
        <f t="shared" si="12"/>
        <v/>
      </c>
      <c r="BQ74" s="278"/>
      <c r="BR74" s="279"/>
      <c r="BS74" s="280"/>
      <c r="BT74" s="274">
        <f t="shared" si="13"/>
        <v>0</v>
      </c>
      <c r="BU74" s="275" t="str">
        <f t="shared" si="14"/>
        <v/>
      </c>
      <c r="BV74" s="276" t="str">
        <f t="shared" si="15"/>
        <v/>
      </c>
      <c r="BW74" s="276" t="str">
        <f t="shared" si="16"/>
        <v/>
      </c>
      <c r="BX74" s="276" t="str">
        <f t="shared" si="17"/>
        <v/>
      </c>
      <c r="BY74" s="276" t="str">
        <f t="shared" si="18"/>
        <v/>
      </c>
      <c r="BZ74" s="276" t="str">
        <f t="shared" si="19"/>
        <v/>
      </c>
      <c r="CA74" s="276" t="str">
        <f t="shared" si="20"/>
        <v/>
      </c>
      <c r="CB74" s="276" t="str">
        <f t="shared" si="21"/>
        <v/>
      </c>
      <c r="CC74" s="276" t="str">
        <f t="shared" si="22"/>
        <v/>
      </c>
      <c r="CD74" s="276" t="str">
        <f t="shared" si="23"/>
        <v/>
      </c>
      <c r="CE74" s="277" t="str">
        <f t="shared" si="24"/>
        <v/>
      </c>
      <c r="CF74" s="278"/>
      <c r="CG74" s="281"/>
      <c r="CH74" s="281"/>
      <c r="CI74" s="281"/>
      <c r="CJ74" s="280"/>
      <c r="CK74" s="282">
        <f t="shared" si="25"/>
        <v>0</v>
      </c>
      <c r="CL74" s="283">
        <f t="shared" si="26"/>
        <v>1485260</v>
      </c>
      <c r="CM74" s="284">
        <f t="shared" si="27"/>
        <v>0</v>
      </c>
      <c r="CN74" s="284">
        <f t="shared" si="28"/>
        <v>1485259</v>
      </c>
      <c r="CO74" s="284">
        <f t="shared" si="29"/>
        <v>1</v>
      </c>
      <c r="CP74" s="280">
        <f t="shared" si="30"/>
        <v>1</v>
      </c>
      <c r="CQ74" s="285"/>
      <c r="CR74" s="291"/>
      <c r="CS74" s="293"/>
      <c r="CV74" s="291"/>
      <c r="CW74" s="292"/>
      <c r="CX74" s="292"/>
      <c r="CY74" s="292"/>
      <c r="CZ74" s="292"/>
      <c r="DA74" s="292"/>
      <c r="DB74" s="292"/>
      <c r="DC74" s="292"/>
      <c r="DD74" s="292"/>
      <c r="DE74" s="293"/>
      <c r="DF74" s="291"/>
      <c r="DG74" s="292"/>
      <c r="DH74" s="292"/>
      <c r="DI74" s="292"/>
      <c r="DJ74" s="292"/>
      <c r="DK74" s="292"/>
      <c r="DL74" s="292"/>
      <c r="DM74" s="292"/>
      <c r="DN74" s="292"/>
      <c r="DO74" s="292"/>
      <c r="DP74" s="293"/>
      <c r="DQ74" s="141"/>
      <c r="DR74" s="291"/>
      <c r="DS74" s="292"/>
      <c r="DT74" s="292"/>
      <c r="DU74" s="292"/>
      <c r="DV74" s="292"/>
      <c r="DW74" s="292"/>
      <c r="DX74" s="292"/>
      <c r="DY74" s="292"/>
      <c r="DZ74" s="292"/>
      <c r="EA74" s="292"/>
      <c r="EB74" s="292"/>
      <c r="EC74" s="292"/>
      <c r="ED74" s="292"/>
      <c r="EE74" s="292"/>
      <c r="EF74" s="301"/>
      <c r="EG74" s="301"/>
      <c r="EH74" s="301"/>
      <c r="EI74" s="301"/>
      <c r="EJ74" s="301"/>
      <c r="EK74" s="301"/>
      <c r="EL74" s="301"/>
      <c r="EM74" s="301"/>
      <c r="EN74" s="301"/>
      <c r="EO74" s="317">
        <f t="shared" si="31"/>
        <v>0</v>
      </c>
      <c r="EP74" s="301"/>
      <c r="EQ74" s="293"/>
      <c r="ES74" s="288">
        <f t="shared" si="32"/>
        <v>2014</v>
      </c>
      <c r="ET74" s="289">
        <f t="shared" si="33"/>
        <v>0</v>
      </c>
      <c r="EU74" s="290">
        <f t="shared" si="34"/>
        <v>0</v>
      </c>
      <c r="EV74" s="290">
        <f t="shared" si="35"/>
        <v>0</v>
      </c>
      <c r="EW74" s="290">
        <f t="shared" si="36"/>
        <v>0</v>
      </c>
      <c r="EX74" s="291"/>
      <c r="EY74" s="292"/>
      <c r="EZ74" s="292"/>
      <c r="FA74" s="293"/>
      <c r="FB74" s="294">
        <f t="shared" si="37"/>
        <v>0</v>
      </c>
    </row>
    <row r="75" spans="1:158" s="287" customFormat="1" x14ac:dyDescent="0.15">
      <c r="A75" s="296">
        <v>61</v>
      </c>
      <c r="B75" s="297"/>
      <c r="C75" s="298" t="s">
        <v>161</v>
      </c>
      <c r="D75" s="248">
        <f>IF(C75="","",(VLOOKUP(C75,PD!A:B,2,FALSE)))</f>
        <v>12</v>
      </c>
      <c r="E75" s="299" t="s">
        <v>412</v>
      </c>
      <c r="F75" s="299" t="s">
        <v>481</v>
      </c>
      <c r="G75" s="292" t="s">
        <v>465</v>
      </c>
      <c r="H75" s="300">
        <v>1</v>
      </c>
      <c r="I75" s="292" t="s">
        <v>350</v>
      </c>
      <c r="J75" s="300">
        <v>3</v>
      </c>
      <c r="K75" s="293"/>
      <c r="L75" s="291"/>
      <c r="M75" s="292" t="s">
        <v>312</v>
      </c>
      <c r="N75" s="301"/>
      <c r="O75" s="302">
        <v>1</v>
      </c>
      <c r="P75" s="300">
        <v>15</v>
      </c>
      <c r="Q75" s="303">
        <v>44</v>
      </c>
      <c r="R75" s="302">
        <v>1</v>
      </c>
      <c r="S75" s="292"/>
      <c r="T75" s="300"/>
      <c r="U75" s="293"/>
      <c r="V75" s="296" t="s">
        <v>225</v>
      </c>
      <c r="W75" s="292" t="s">
        <v>463</v>
      </c>
      <c r="X75" s="292"/>
      <c r="Y75" s="292"/>
      <c r="Z75" s="303"/>
      <c r="AA75" s="291"/>
      <c r="AB75" s="300"/>
      <c r="AC75" s="293"/>
      <c r="AD75" s="304"/>
      <c r="AE75" s="301"/>
      <c r="AF75" s="296">
        <v>1</v>
      </c>
      <c r="AG75" s="297">
        <v>5</v>
      </c>
      <c r="AH75" s="305">
        <v>9.94</v>
      </c>
      <c r="AI75" s="306" t="s">
        <v>407</v>
      </c>
      <c r="AJ75" s="302">
        <v>17</v>
      </c>
      <c r="AK75" s="260">
        <f>IF(AJ75="","",(VLOOKUP(AJ75,償却率表!A:B,2,FALSE)))</f>
        <v>5.8999999999999997E-2</v>
      </c>
      <c r="AL75" s="307" t="s">
        <v>153</v>
      </c>
      <c r="AM75" s="262">
        <f>IF(AL75="","",(VLOOKUP(AL75,PD!G:H,2,FALSE)))</f>
        <v>1</v>
      </c>
      <c r="AN75" s="318">
        <v>3611126</v>
      </c>
      <c r="AO75" s="309">
        <v>1986</v>
      </c>
      <c r="AP75" s="319">
        <v>3611126</v>
      </c>
      <c r="AQ75" s="266">
        <v>1985</v>
      </c>
      <c r="AR75" s="267">
        <f t="shared" si="0"/>
        <v>29</v>
      </c>
      <c r="AS75" s="293"/>
      <c r="AT75" s="311">
        <v>740000</v>
      </c>
      <c r="AU75" s="312"/>
      <c r="AV75" s="313"/>
      <c r="AW75" s="314"/>
      <c r="AX75" s="296"/>
      <c r="AY75" s="315" t="s">
        <v>155</v>
      </c>
      <c r="AZ75" s="248">
        <f>IF(AY75="","",(VLOOKUP(AY75,PD!J:K,2,FALSE)))</f>
        <v>1</v>
      </c>
      <c r="BA75" s="300">
        <v>2014</v>
      </c>
      <c r="BB75" s="316">
        <f t="shared" si="38"/>
        <v>0</v>
      </c>
      <c r="BC75" s="291"/>
      <c r="BD75" s="292"/>
      <c r="BE75" s="301"/>
      <c r="BF75" s="274">
        <f t="shared" si="2"/>
        <v>0</v>
      </c>
      <c r="BG75" s="275" t="str">
        <f t="shared" si="3"/>
        <v/>
      </c>
      <c r="BH75" s="276" t="str">
        <f t="shared" si="4"/>
        <v/>
      </c>
      <c r="BI75" s="276" t="str">
        <f t="shared" si="5"/>
        <v/>
      </c>
      <c r="BJ75" s="276" t="str">
        <f t="shared" si="6"/>
        <v/>
      </c>
      <c r="BK75" s="276" t="str">
        <f t="shared" si="7"/>
        <v/>
      </c>
      <c r="BL75" s="276" t="str">
        <f t="shared" si="8"/>
        <v/>
      </c>
      <c r="BM75" s="276" t="str">
        <f t="shared" si="9"/>
        <v/>
      </c>
      <c r="BN75" s="276" t="str">
        <f t="shared" si="10"/>
        <v/>
      </c>
      <c r="BO75" s="276" t="str">
        <f t="shared" si="11"/>
        <v/>
      </c>
      <c r="BP75" s="277" t="str">
        <f t="shared" si="12"/>
        <v/>
      </c>
      <c r="BQ75" s="278"/>
      <c r="BR75" s="279"/>
      <c r="BS75" s="280"/>
      <c r="BT75" s="274">
        <f t="shared" si="13"/>
        <v>0</v>
      </c>
      <c r="BU75" s="275" t="str">
        <f t="shared" si="14"/>
        <v/>
      </c>
      <c r="BV75" s="276" t="str">
        <f t="shared" si="15"/>
        <v/>
      </c>
      <c r="BW75" s="276" t="str">
        <f t="shared" si="16"/>
        <v/>
      </c>
      <c r="BX75" s="276" t="str">
        <f t="shared" si="17"/>
        <v/>
      </c>
      <c r="BY75" s="276" t="str">
        <f t="shared" si="18"/>
        <v/>
      </c>
      <c r="BZ75" s="276" t="str">
        <f t="shared" si="19"/>
        <v/>
      </c>
      <c r="CA75" s="276" t="str">
        <f t="shared" si="20"/>
        <v/>
      </c>
      <c r="CB75" s="276" t="str">
        <f t="shared" si="21"/>
        <v/>
      </c>
      <c r="CC75" s="276" t="str">
        <f t="shared" si="22"/>
        <v/>
      </c>
      <c r="CD75" s="276" t="str">
        <f t="shared" si="23"/>
        <v/>
      </c>
      <c r="CE75" s="277" t="str">
        <f t="shared" si="24"/>
        <v/>
      </c>
      <c r="CF75" s="278"/>
      <c r="CG75" s="281"/>
      <c r="CH75" s="281"/>
      <c r="CI75" s="281"/>
      <c r="CJ75" s="280"/>
      <c r="CK75" s="282">
        <f t="shared" si="25"/>
        <v>0</v>
      </c>
      <c r="CL75" s="283">
        <f t="shared" si="26"/>
        <v>740000</v>
      </c>
      <c r="CM75" s="284">
        <f t="shared" si="27"/>
        <v>0</v>
      </c>
      <c r="CN75" s="284">
        <f t="shared" si="28"/>
        <v>739999</v>
      </c>
      <c r="CO75" s="284">
        <f t="shared" si="29"/>
        <v>1</v>
      </c>
      <c r="CP75" s="280">
        <f t="shared" si="30"/>
        <v>1</v>
      </c>
      <c r="CQ75" s="285"/>
      <c r="CR75" s="291"/>
      <c r="CS75" s="293"/>
      <c r="CV75" s="291"/>
      <c r="CW75" s="292"/>
      <c r="CX75" s="292"/>
      <c r="CY75" s="292"/>
      <c r="CZ75" s="292"/>
      <c r="DA75" s="292"/>
      <c r="DB75" s="292"/>
      <c r="DC75" s="292"/>
      <c r="DD75" s="292"/>
      <c r="DE75" s="293"/>
      <c r="DF75" s="291"/>
      <c r="DG75" s="292"/>
      <c r="DH75" s="292"/>
      <c r="DI75" s="292"/>
      <c r="DJ75" s="292"/>
      <c r="DK75" s="292"/>
      <c r="DL75" s="292"/>
      <c r="DM75" s="292"/>
      <c r="DN75" s="292"/>
      <c r="DO75" s="292"/>
      <c r="DP75" s="293"/>
      <c r="DQ75" s="141"/>
      <c r="DR75" s="291"/>
      <c r="DS75" s="292"/>
      <c r="DT75" s="292"/>
      <c r="DU75" s="292"/>
      <c r="DV75" s="292"/>
      <c r="DW75" s="292"/>
      <c r="DX75" s="292"/>
      <c r="DY75" s="292"/>
      <c r="DZ75" s="292"/>
      <c r="EA75" s="292"/>
      <c r="EB75" s="292"/>
      <c r="EC75" s="292"/>
      <c r="ED75" s="292"/>
      <c r="EE75" s="292"/>
      <c r="EF75" s="301"/>
      <c r="EG75" s="301"/>
      <c r="EH75" s="301"/>
      <c r="EI75" s="301"/>
      <c r="EJ75" s="301"/>
      <c r="EK75" s="301"/>
      <c r="EL75" s="301"/>
      <c r="EM75" s="301"/>
      <c r="EN75" s="301"/>
      <c r="EO75" s="317">
        <f t="shared" si="31"/>
        <v>0</v>
      </c>
      <c r="EP75" s="301"/>
      <c r="EQ75" s="293"/>
      <c r="ES75" s="288">
        <f t="shared" si="32"/>
        <v>2014</v>
      </c>
      <c r="ET75" s="289">
        <f t="shared" si="33"/>
        <v>0</v>
      </c>
      <c r="EU75" s="290">
        <f t="shared" si="34"/>
        <v>0</v>
      </c>
      <c r="EV75" s="290">
        <f t="shared" si="35"/>
        <v>0</v>
      </c>
      <c r="EW75" s="290">
        <f t="shared" si="36"/>
        <v>0</v>
      </c>
      <c r="EX75" s="291"/>
      <c r="EY75" s="292"/>
      <c r="EZ75" s="292"/>
      <c r="FA75" s="293"/>
      <c r="FB75" s="294">
        <f t="shared" si="37"/>
        <v>0</v>
      </c>
    </row>
    <row r="76" spans="1:158" s="287" customFormat="1" x14ac:dyDescent="0.15">
      <c r="A76" s="296">
        <v>62</v>
      </c>
      <c r="B76" s="297"/>
      <c r="C76" s="298" t="s">
        <v>161</v>
      </c>
      <c r="D76" s="248">
        <f>IF(C76="","",(VLOOKUP(C76,PD!A:B,2,FALSE)))</f>
        <v>12</v>
      </c>
      <c r="E76" s="299" t="s">
        <v>412</v>
      </c>
      <c r="F76" s="299" t="s">
        <v>482</v>
      </c>
      <c r="G76" s="292" t="s">
        <v>465</v>
      </c>
      <c r="H76" s="300">
        <v>1</v>
      </c>
      <c r="I76" s="292" t="s">
        <v>323</v>
      </c>
      <c r="J76" s="300">
        <v>3</v>
      </c>
      <c r="K76" s="293"/>
      <c r="L76" s="291"/>
      <c r="M76" s="292" t="s">
        <v>312</v>
      </c>
      <c r="N76" s="301"/>
      <c r="O76" s="302">
        <v>1</v>
      </c>
      <c r="P76" s="300">
        <v>15</v>
      </c>
      <c r="Q76" s="303">
        <v>44</v>
      </c>
      <c r="R76" s="302">
        <v>1</v>
      </c>
      <c r="S76" s="292"/>
      <c r="T76" s="300"/>
      <c r="U76" s="293"/>
      <c r="V76" s="296" t="s">
        <v>225</v>
      </c>
      <c r="W76" s="292" t="s">
        <v>463</v>
      </c>
      <c r="X76" s="292"/>
      <c r="Y76" s="292"/>
      <c r="Z76" s="303"/>
      <c r="AA76" s="291"/>
      <c r="AB76" s="300"/>
      <c r="AC76" s="293"/>
      <c r="AD76" s="304"/>
      <c r="AE76" s="301"/>
      <c r="AF76" s="296">
        <v>1</v>
      </c>
      <c r="AG76" s="297">
        <v>5</v>
      </c>
      <c r="AH76" s="305">
        <v>20.64</v>
      </c>
      <c r="AI76" s="306" t="s">
        <v>407</v>
      </c>
      <c r="AJ76" s="302">
        <v>17</v>
      </c>
      <c r="AK76" s="260">
        <f>IF(AJ76="","",(VLOOKUP(AJ76,償却率表!A:B,2,FALSE)))</f>
        <v>5.8999999999999997E-2</v>
      </c>
      <c r="AL76" s="307" t="s">
        <v>153</v>
      </c>
      <c r="AM76" s="262">
        <f>IF(AL76="","",(VLOOKUP(AL76,PD!G:H,2,FALSE)))</f>
        <v>1</v>
      </c>
      <c r="AN76" s="318">
        <v>4010320</v>
      </c>
      <c r="AO76" s="309">
        <v>1988</v>
      </c>
      <c r="AP76" s="319">
        <v>4010320</v>
      </c>
      <c r="AQ76" s="266">
        <v>1985</v>
      </c>
      <c r="AR76" s="267">
        <f t="shared" si="0"/>
        <v>29</v>
      </c>
      <c r="AS76" s="293"/>
      <c r="AT76" s="311">
        <v>1450000</v>
      </c>
      <c r="AU76" s="312"/>
      <c r="AV76" s="313"/>
      <c r="AW76" s="314"/>
      <c r="AX76" s="296"/>
      <c r="AY76" s="315" t="s">
        <v>155</v>
      </c>
      <c r="AZ76" s="248">
        <f>IF(AY76="","",(VLOOKUP(AY76,PD!J:K,2,FALSE)))</f>
        <v>1</v>
      </c>
      <c r="BA76" s="300">
        <v>2014</v>
      </c>
      <c r="BB76" s="316">
        <f t="shared" si="38"/>
        <v>0</v>
      </c>
      <c r="BC76" s="291"/>
      <c r="BD76" s="292"/>
      <c r="BE76" s="301"/>
      <c r="BF76" s="274">
        <f t="shared" si="2"/>
        <v>0</v>
      </c>
      <c r="BG76" s="275" t="str">
        <f t="shared" si="3"/>
        <v/>
      </c>
      <c r="BH76" s="276" t="str">
        <f t="shared" si="4"/>
        <v/>
      </c>
      <c r="BI76" s="276" t="str">
        <f t="shared" si="5"/>
        <v/>
      </c>
      <c r="BJ76" s="276" t="str">
        <f t="shared" si="6"/>
        <v/>
      </c>
      <c r="BK76" s="276" t="str">
        <f t="shared" si="7"/>
        <v/>
      </c>
      <c r="BL76" s="276" t="str">
        <f t="shared" si="8"/>
        <v/>
      </c>
      <c r="BM76" s="276" t="str">
        <f t="shared" si="9"/>
        <v/>
      </c>
      <c r="BN76" s="276" t="str">
        <f t="shared" si="10"/>
        <v/>
      </c>
      <c r="BO76" s="276" t="str">
        <f t="shared" si="11"/>
        <v/>
      </c>
      <c r="BP76" s="277" t="str">
        <f t="shared" si="12"/>
        <v/>
      </c>
      <c r="BQ76" s="278"/>
      <c r="BR76" s="279"/>
      <c r="BS76" s="280"/>
      <c r="BT76" s="274">
        <f t="shared" si="13"/>
        <v>0</v>
      </c>
      <c r="BU76" s="275" t="str">
        <f t="shared" si="14"/>
        <v/>
      </c>
      <c r="BV76" s="276" t="str">
        <f t="shared" si="15"/>
        <v/>
      </c>
      <c r="BW76" s="276" t="str">
        <f t="shared" si="16"/>
        <v/>
      </c>
      <c r="BX76" s="276" t="str">
        <f t="shared" si="17"/>
        <v/>
      </c>
      <c r="BY76" s="276" t="str">
        <f t="shared" si="18"/>
        <v/>
      </c>
      <c r="BZ76" s="276" t="str">
        <f t="shared" si="19"/>
        <v/>
      </c>
      <c r="CA76" s="276" t="str">
        <f t="shared" si="20"/>
        <v/>
      </c>
      <c r="CB76" s="276" t="str">
        <f t="shared" si="21"/>
        <v/>
      </c>
      <c r="CC76" s="276" t="str">
        <f t="shared" si="22"/>
        <v/>
      </c>
      <c r="CD76" s="276" t="str">
        <f t="shared" si="23"/>
        <v/>
      </c>
      <c r="CE76" s="277" t="str">
        <f t="shared" si="24"/>
        <v/>
      </c>
      <c r="CF76" s="278"/>
      <c r="CG76" s="281"/>
      <c r="CH76" s="281"/>
      <c r="CI76" s="281"/>
      <c r="CJ76" s="280"/>
      <c r="CK76" s="282">
        <f t="shared" si="25"/>
        <v>0</v>
      </c>
      <c r="CL76" s="283">
        <f t="shared" si="26"/>
        <v>1450000</v>
      </c>
      <c r="CM76" s="284">
        <f t="shared" si="27"/>
        <v>0</v>
      </c>
      <c r="CN76" s="284">
        <f t="shared" si="28"/>
        <v>1449999</v>
      </c>
      <c r="CO76" s="284">
        <f t="shared" si="29"/>
        <v>1</v>
      </c>
      <c r="CP76" s="280">
        <f t="shared" si="30"/>
        <v>1</v>
      </c>
      <c r="CQ76" s="285"/>
      <c r="CR76" s="291"/>
      <c r="CS76" s="293"/>
      <c r="CV76" s="291"/>
      <c r="CW76" s="292"/>
      <c r="CX76" s="292"/>
      <c r="CY76" s="292"/>
      <c r="CZ76" s="292"/>
      <c r="DA76" s="292"/>
      <c r="DB76" s="292"/>
      <c r="DC76" s="292"/>
      <c r="DD76" s="292"/>
      <c r="DE76" s="293"/>
      <c r="DF76" s="291"/>
      <c r="DG76" s="292"/>
      <c r="DH76" s="292"/>
      <c r="DI76" s="292"/>
      <c r="DJ76" s="292"/>
      <c r="DK76" s="292"/>
      <c r="DL76" s="292"/>
      <c r="DM76" s="292"/>
      <c r="DN76" s="292"/>
      <c r="DO76" s="292"/>
      <c r="DP76" s="293"/>
      <c r="DQ76" s="141"/>
      <c r="DR76" s="291"/>
      <c r="DS76" s="292"/>
      <c r="DT76" s="292"/>
      <c r="DU76" s="292"/>
      <c r="DV76" s="292"/>
      <c r="DW76" s="292"/>
      <c r="DX76" s="292"/>
      <c r="DY76" s="292"/>
      <c r="DZ76" s="292"/>
      <c r="EA76" s="292"/>
      <c r="EB76" s="292"/>
      <c r="EC76" s="292"/>
      <c r="ED76" s="292"/>
      <c r="EE76" s="292"/>
      <c r="EF76" s="301"/>
      <c r="EG76" s="301"/>
      <c r="EH76" s="301"/>
      <c r="EI76" s="301"/>
      <c r="EJ76" s="301"/>
      <c r="EK76" s="301"/>
      <c r="EL76" s="301"/>
      <c r="EM76" s="301"/>
      <c r="EN76" s="301"/>
      <c r="EO76" s="317">
        <f t="shared" si="31"/>
        <v>0</v>
      </c>
      <c r="EP76" s="301"/>
      <c r="EQ76" s="293"/>
      <c r="ES76" s="288">
        <f t="shared" si="32"/>
        <v>2014</v>
      </c>
      <c r="ET76" s="289">
        <f t="shared" si="33"/>
        <v>0</v>
      </c>
      <c r="EU76" s="290">
        <f t="shared" si="34"/>
        <v>0</v>
      </c>
      <c r="EV76" s="290">
        <f t="shared" si="35"/>
        <v>0</v>
      </c>
      <c r="EW76" s="290">
        <f t="shared" si="36"/>
        <v>0</v>
      </c>
      <c r="EX76" s="291"/>
      <c r="EY76" s="292"/>
      <c r="EZ76" s="292"/>
      <c r="FA76" s="293"/>
      <c r="FB76" s="294">
        <f t="shared" si="37"/>
        <v>0</v>
      </c>
    </row>
    <row r="77" spans="1:158" s="287" customFormat="1" x14ac:dyDescent="0.15">
      <c r="A77" s="296">
        <v>63</v>
      </c>
      <c r="B77" s="297"/>
      <c r="C77" s="298" t="s">
        <v>161</v>
      </c>
      <c r="D77" s="248">
        <f>IF(C77="","",(VLOOKUP(C77,PD!A:B,2,FALSE)))</f>
        <v>12</v>
      </c>
      <c r="E77" s="299" t="s">
        <v>412</v>
      </c>
      <c r="F77" s="299" t="s">
        <v>483</v>
      </c>
      <c r="G77" s="292" t="s">
        <v>465</v>
      </c>
      <c r="H77" s="300">
        <v>1</v>
      </c>
      <c r="I77" s="292" t="s">
        <v>351</v>
      </c>
      <c r="J77" s="300">
        <v>4</v>
      </c>
      <c r="K77" s="293"/>
      <c r="L77" s="291"/>
      <c r="M77" s="292" t="s">
        <v>312</v>
      </c>
      <c r="N77" s="301"/>
      <c r="O77" s="302">
        <v>1</v>
      </c>
      <c r="P77" s="300">
        <v>15</v>
      </c>
      <c r="Q77" s="303">
        <v>44</v>
      </c>
      <c r="R77" s="302">
        <v>1</v>
      </c>
      <c r="S77" s="292"/>
      <c r="T77" s="300"/>
      <c r="U77" s="293"/>
      <c r="V77" s="296" t="s">
        <v>225</v>
      </c>
      <c r="W77" s="292" t="s">
        <v>463</v>
      </c>
      <c r="X77" s="292"/>
      <c r="Y77" s="292"/>
      <c r="Z77" s="303"/>
      <c r="AA77" s="291"/>
      <c r="AB77" s="300"/>
      <c r="AC77" s="293"/>
      <c r="AD77" s="304"/>
      <c r="AE77" s="301"/>
      <c r="AF77" s="296">
        <v>1</v>
      </c>
      <c r="AG77" s="297">
        <v>5</v>
      </c>
      <c r="AH77" s="305">
        <v>9.7200000000000006</v>
      </c>
      <c r="AI77" s="306" t="s">
        <v>407</v>
      </c>
      <c r="AJ77" s="302">
        <v>17</v>
      </c>
      <c r="AK77" s="260">
        <f>IF(AJ77="","",(VLOOKUP(AJ77,償却率表!A:B,2,FALSE)))</f>
        <v>5.8999999999999997E-2</v>
      </c>
      <c r="AL77" s="307" t="s">
        <v>153</v>
      </c>
      <c r="AM77" s="262">
        <f>IF(AL77="","",(VLOOKUP(AL77,PD!G:H,2,FALSE)))</f>
        <v>1</v>
      </c>
      <c r="AN77" s="308">
        <v>35912</v>
      </c>
      <c r="AO77" s="309">
        <v>1984</v>
      </c>
      <c r="AP77" s="310">
        <v>35912</v>
      </c>
      <c r="AQ77" s="266">
        <v>1985</v>
      </c>
      <c r="AR77" s="267">
        <f t="shared" si="0"/>
        <v>29</v>
      </c>
      <c r="AS77" s="293"/>
      <c r="AT77" s="311"/>
      <c r="AU77" s="312"/>
      <c r="AV77" s="313">
        <v>930000</v>
      </c>
      <c r="AW77" s="314"/>
      <c r="AX77" s="296">
        <v>1</v>
      </c>
      <c r="AY77" s="315" t="s">
        <v>438</v>
      </c>
      <c r="AZ77" s="248">
        <f>IF(AY77="","",(VLOOKUP(AY77,PD!J:K,2,FALSE)))</f>
        <v>3</v>
      </c>
      <c r="BA77" s="300">
        <v>2014</v>
      </c>
      <c r="BB77" s="316">
        <f t="shared" si="38"/>
        <v>0</v>
      </c>
      <c r="BC77" s="291"/>
      <c r="BD77" s="292"/>
      <c r="BE77" s="301"/>
      <c r="BF77" s="274">
        <f t="shared" si="2"/>
        <v>0</v>
      </c>
      <c r="BG77" s="275" t="str">
        <f t="shared" si="3"/>
        <v/>
      </c>
      <c r="BH77" s="276" t="str">
        <f t="shared" si="4"/>
        <v/>
      </c>
      <c r="BI77" s="276" t="str">
        <f t="shared" si="5"/>
        <v/>
      </c>
      <c r="BJ77" s="276" t="str">
        <f t="shared" si="6"/>
        <v/>
      </c>
      <c r="BK77" s="276" t="str">
        <f t="shared" si="7"/>
        <v/>
      </c>
      <c r="BL77" s="276" t="str">
        <f t="shared" si="8"/>
        <v/>
      </c>
      <c r="BM77" s="276" t="str">
        <f t="shared" si="9"/>
        <v/>
      </c>
      <c r="BN77" s="276" t="str">
        <f t="shared" si="10"/>
        <v/>
      </c>
      <c r="BO77" s="276" t="str">
        <f t="shared" si="11"/>
        <v/>
      </c>
      <c r="BP77" s="277" t="str">
        <f t="shared" si="12"/>
        <v/>
      </c>
      <c r="BQ77" s="278"/>
      <c r="BR77" s="279"/>
      <c r="BS77" s="280"/>
      <c r="BT77" s="274">
        <f t="shared" si="13"/>
        <v>0</v>
      </c>
      <c r="BU77" s="275" t="str">
        <f t="shared" si="14"/>
        <v/>
      </c>
      <c r="BV77" s="276" t="str">
        <f t="shared" si="15"/>
        <v/>
      </c>
      <c r="BW77" s="276" t="str">
        <f t="shared" si="16"/>
        <v/>
      </c>
      <c r="BX77" s="276" t="str">
        <f t="shared" si="17"/>
        <v/>
      </c>
      <c r="BY77" s="276" t="str">
        <f t="shared" si="18"/>
        <v/>
      </c>
      <c r="BZ77" s="276" t="str">
        <f t="shared" si="19"/>
        <v/>
      </c>
      <c r="CA77" s="276" t="str">
        <f t="shared" si="20"/>
        <v/>
      </c>
      <c r="CB77" s="276" t="str">
        <f t="shared" si="21"/>
        <v/>
      </c>
      <c r="CC77" s="276" t="str">
        <f t="shared" si="22"/>
        <v/>
      </c>
      <c r="CD77" s="276" t="str">
        <f t="shared" si="23"/>
        <v/>
      </c>
      <c r="CE77" s="277" t="str">
        <f t="shared" si="24"/>
        <v/>
      </c>
      <c r="CF77" s="278"/>
      <c r="CG77" s="281"/>
      <c r="CH77" s="281"/>
      <c r="CI77" s="281"/>
      <c r="CJ77" s="280"/>
      <c r="CK77" s="282">
        <f t="shared" si="25"/>
        <v>0</v>
      </c>
      <c r="CL77" s="283">
        <f t="shared" si="26"/>
        <v>930000</v>
      </c>
      <c r="CM77" s="284">
        <f t="shared" si="27"/>
        <v>0</v>
      </c>
      <c r="CN77" s="284">
        <f t="shared" si="28"/>
        <v>929999</v>
      </c>
      <c r="CO77" s="284">
        <f t="shared" si="29"/>
        <v>1</v>
      </c>
      <c r="CP77" s="280">
        <f t="shared" si="30"/>
        <v>1</v>
      </c>
      <c r="CQ77" s="285"/>
      <c r="CR77" s="291"/>
      <c r="CS77" s="293"/>
      <c r="CV77" s="291"/>
      <c r="CW77" s="292"/>
      <c r="CX77" s="292"/>
      <c r="CY77" s="292"/>
      <c r="CZ77" s="292"/>
      <c r="DA77" s="292"/>
      <c r="DB77" s="292"/>
      <c r="DC77" s="292"/>
      <c r="DD77" s="292"/>
      <c r="DE77" s="293"/>
      <c r="DF77" s="291"/>
      <c r="DG77" s="292"/>
      <c r="DH77" s="292"/>
      <c r="DI77" s="292"/>
      <c r="DJ77" s="292"/>
      <c r="DK77" s="292"/>
      <c r="DL77" s="292"/>
      <c r="DM77" s="292"/>
      <c r="DN77" s="292"/>
      <c r="DO77" s="292"/>
      <c r="DP77" s="293"/>
      <c r="DQ77" s="141"/>
      <c r="DR77" s="291"/>
      <c r="DS77" s="292"/>
      <c r="DT77" s="292"/>
      <c r="DU77" s="292"/>
      <c r="DV77" s="292"/>
      <c r="DW77" s="292"/>
      <c r="DX77" s="292"/>
      <c r="DY77" s="292"/>
      <c r="DZ77" s="292"/>
      <c r="EA77" s="292"/>
      <c r="EB77" s="292"/>
      <c r="EC77" s="292"/>
      <c r="ED77" s="292"/>
      <c r="EE77" s="292"/>
      <c r="EF77" s="301"/>
      <c r="EG77" s="301"/>
      <c r="EH77" s="301"/>
      <c r="EI77" s="301"/>
      <c r="EJ77" s="301"/>
      <c r="EK77" s="301"/>
      <c r="EL77" s="301"/>
      <c r="EM77" s="301"/>
      <c r="EN77" s="301"/>
      <c r="EO77" s="317">
        <f t="shared" si="31"/>
        <v>0</v>
      </c>
      <c r="EP77" s="301"/>
      <c r="EQ77" s="293"/>
      <c r="ES77" s="288">
        <f t="shared" si="32"/>
        <v>2014</v>
      </c>
      <c r="ET77" s="289">
        <f t="shared" si="33"/>
        <v>0</v>
      </c>
      <c r="EU77" s="290">
        <f t="shared" si="34"/>
        <v>0</v>
      </c>
      <c r="EV77" s="290">
        <f t="shared" si="35"/>
        <v>0</v>
      </c>
      <c r="EW77" s="290">
        <f t="shared" si="36"/>
        <v>0</v>
      </c>
      <c r="EX77" s="291"/>
      <c r="EY77" s="292"/>
      <c r="EZ77" s="292"/>
      <c r="FA77" s="293"/>
      <c r="FB77" s="294">
        <f t="shared" si="37"/>
        <v>0</v>
      </c>
    </row>
    <row r="78" spans="1:158" s="287" customFormat="1" x14ac:dyDescent="0.15">
      <c r="A78" s="296">
        <v>64</v>
      </c>
      <c r="B78" s="297"/>
      <c r="C78" s="298" t="s">
        <v>161</v>
      </c>
      <c r="D78" s="248">
        <f>IF(C78="","",(VLOOKUP(C78,PD!A:B,2,FALSE)))</f>
        <v>12</v>
      </c>
      <c r="E78" s="299" t="s">
        <v>412</v>
      </c>
      <c r="F78" s="299" t="s">
        <v>484</v>
      </c>
      <c r="G78" s="292" t="s">
        <v>465</v>
      </c>
      <c r="H78" s="300">
        <v>1</v>
      </c>
      <c r="I78" s="292" t="s">
        <v>352</v>
      </c>
      <c r="J78" s="300">
        <v>4</v>
      </c>
      <c r="K78" s="293"/>
      <c r="L78" s="291"/>
      <c r="M78" s="292" t="s">
        <v>312</v>
      </c>
      <c r="N78" s="301"/>
      <c r="O78" s="302">
        <v>1</v>
      </c>
      <c r="P78" s="300">
        <v>15</v>
      </c>
      <c r="Q78" s="303">
        <v>44</v>
      </c>
      <c r="R78" s="302">
        <v>1</v>
      </c>
      <c r="S78" s="292"/>
      <c r="T78" s="300"/>
      <c r="U78" s="293"/>
      <c r="V78" s="296" t="s">
        <v>225</v>
      </c>
      <c r="W78" s="292" t="s">
        <v>463</v>
      </c>
      <c r="X78" s="292"/>
      <c r="Y78" s="292"/>
      <c r="Z78" s="303"/>
      <c r="AA78" s="291"/>
      <c r="AB78" s="300"/>
      <c r="AC78" s="293"/>
      <c r="AD78" s="304"/>
      <c r="AE78" s="301"/>
      <c r="AF78" s="296">
        <v>1</v>
      </c>
      <c r="AG78" s="297">
        <v>5</v>
      </c>
      <c r="AH78" s="305">
        <v>12.42</v>
      </c>
      <c r="AI78" s="306" t="s">
        <v>407</v>
      </c>
      <c r="AJ78" s="302">
        <v>17</v>
      </c>
      <c r="AK78" s="260">
        <f>IF(AJ78="","",(VLOOKUP(AJ78,償却率表!A:B,2,FALSE)))</f>
        <v>5.8999999999999997E-2</v>
      </c>
      <c r="AL78" s="307" t="s">
        <v>153</v>
      </c>
      <c r="AM78" s="262">
        <f>IF(AL78="","",(VLOOKUP(AL78,PD!G:H,2,FALSE)))</f>
        <v>1</v>
      </c>
      <c r="AN78" s="318">
        <v>4260320</v>
      </c>
      <c r="AO78" s="309">
        <v>2013</v>
      </c>
      <c r="AP78" s="319">
        <v>4260320</v>
      </c>
      <c r="AQ78" s="266">
        <v>1985</v>
      </c>
      <c r="AR78" s="267">
        <f t="shared" si="0"/>
        <v>29</v>
      </c>
      <c r="AS78" s="293"/>
      <c r="AT78" s="311">
        <v>1827000</v>
      </c>
      <c r="AU78" s="312"/>
      <c r="AV78" s="313"/>
      <c r="AW78" s="314"/>
      <c r="AX78" s="296"/>
      <c r="AY78" s="315" t="s">
        <v>155</v>
      </c>
      <c r="AZ78" s="248">
        <f>IF(AY78="","",(VLOOKUP(AY78,PD!J:K,2,FALSE)))</f>
        <v>1</v>
      </c>
      <c r="BA78" s="300">
        <v>2014</v>
      </c>
      <c r="BB78" s="316">
        <f t="shared" si="38"/>
        <v>0</v>
      </c>
      <c r="BC78" s="291"/>
      <c r="BD78" s="292"/>
      <c r="BE78" s="301"/>
      <c r="BF78" s="274">
        <f t="shared" si="2"/>
        <v>0</v>
      </c>
      <c r="BG78" s="275" t="str">
        <f t="shared" si="3"/>
        <v/>
      </c>
      <c r="BH78" s="276" t="str">
        <f t="shared" si="4"/>
        <v/>
      </c>
      <c r="BI78" s="276" t="str">
        <f t="shared" si="5"/>
        <v/>
      </c>
      <c r="BJ78" s="276" t="str">
        <f t="shared" si="6"/>
        <v/>
      </c>
      <c r="BK78" s="276" t="str">
        <f t="shared" si="7"/>
        <v/>
      </c>
      <c r="BL78" s="276" t="str">
        <f t="shared" si="8"/>
        <v/>
      </c>
      <c r="BM78" s="276" t="str">
        <f t="shared" si="9"/>
        <v/>
      </c>
      <c r="BN78" s="276" t="str">
        <f t="shared" si="10"/>
        <v/>
      </c>
      <c r="BO78" s="276" t="str">
        <f t="shared" si="11"/>
        <v/>
      </c>
      <c r="BP78" s="277" t="str">
        <f t="shared" si="12"/>
        <v/>
      </c>
      <c r="BQ78" s="278"/>
      <c r="BR78" s="279"/>
      <c r="BS78" s="280"/>
      <c r="BT78" s="274">
        <f t="shared" si="13"/>
        <v>0</v>
      </c>
      <c r="BU78" s="275" t="str">
        <f t="shared" si="14"/>
        <v/>
      </c>
      <c r="BV78" s="276" t="str">
        <f t="shared" si="15"/>
        <v/>
      </c>
      <c r="BW78" s="276" t="str">
        <f t="shared" si="16"/>
        <v/>
      </c>
      <c r="BX78" s="276" t="str">
        <f t="shared" si="17"/>
        <v/>
      </c>
      <c r="BY78" s="276" t="str">
        <f t="shared" si="18"/>
        <v/>
      </c>
      <c r="BZ78" s="276" t="str">
        <f t="shared" si="19"/>
        <v/>
      </c>
      <c r="CA78" s="276" t="str">
        <f t="shared" si="20"/>
        <v/>
      </c>
      <c r="CB78" s="276" t="str">
        <f t="shared" si="21"/>
        <v/>
      </c>
      <c r="CC78" s="276" t="str">
        <f t="shared" si="22"/>
        <v/>
      </c>
      <c r="CD78" s="276" t="str">
        <f t="shared" si="23"/>
        <v/>
      </c>
      <c r="CE78" s="277" t="str">
        <f t="shared" si="24"/>
        <v/>
      </c>
      <c r="CF78" s="278"/>
      <c r="CG78" s="281"/>
      <c r="CH78" s="281"/>
      <c r="CI78" s="281"/>
      <c r="CJ78" s="280"/>
      <c r="CK78" s="282">
        <f t="shared" si="25"/>
        <v>0</v>
      </c>
      <c r="CL78" s="283">
        <f t="shared" si="26"/>
        <v>1827000</v>
      </c>
      <c r="CM78" s="284">
        <f t="shared" si="27"/>
        <v>0</v>
      </c>
      <c r="CN78" s="284">
        <f t="shared" si="28"/>
        <v>1826999</v>
      </c>
      <c r="CO78" s="284">
        <f t="shared" si="29"/>
        <v>1</v>
      </c>
      <c r="CP78" s="280">
        <f t="shared" si="30"/>
        <v>1</v>
      </c>
      <c r="CQ78" s="285"/>
      <c r="CR78" s="291"/>
      <c r="CS78" s="293"/>
      <c r="CV78" s="291"/>
      <c r="CW78" s="292"/>
      <c r="CX78" s="292"/>
      <c r="CY78" s="292"/>
      <c r="CZ78" s="292"/>
      <c r="DA78" s="292"/>
      <c r="DB78" s="292"/>
      <c r="DC78" s="292"/>
      <c r="DD78" s="292"/>
      <c r="DE78" s="293"/>
      <c r="DF78" s="291"/>
      <c r="DG78" s="292"/>
      <c r="DH78" s="292"/>
      <c r="DI78" s="292"/>
      <c r="DJ78" s="292"/>
      <c r="DK78" s="292"/>
      <c r="DL78" s="292"/>
      <c r="DM78" s="292"/>
      <c r="DN78" s="292"/>
      <c r="DO78" s="292"/>
      <c r="DP78" s="293"/>
      <c r="DQ78" s="141"/>
      <c r="DR78" s="291"/>
      <c r="DS78" s="292"/>
      <c r="DT78" s="292"/>
      <c r="DU78" s="292"/>
      <c r="DV78" s="292"/>
      <c r="DW78" s="292"/>
      <c r="DX78" s="292"/>
      <c r="DY78" s="292"/>
      <c r="DZ78" s="292"/>
      <c r="EA78" s="292"/>
      <c r="EB78" s="292"/>
      <c r="EC78" s="292"/>
      <c r="ED78" s="292"/>
      <c r="EE78" s="292"/>
      <c r="EF78" s="301"/>
      <c r="EG78" s="301"/>
      <c r="EH78" s="301"/>
      <c r="EI78" s="301"/>
      <c r="EJ78" s="301"/>
      <c r="EK78" s="301"/>
      <c r="EL78" s="301"/>
      <c r="EM78" s="301"/>
      <c r="EN78" s="301"/>
      <c r="EO78" s="317">
        <f t="shared" si="31"/>
        <v>0</v>
      </c>
      <c r="EP78" s="301"/>
      <c r="EQ78" s="293"/>
      <c r="ES78" s="288">
        <f t="shared" si="32"/>
        <v>2014</v>
      </c>
      <c r="ET78" s="289">
        <f t="shared" si="33"/>
        <v>0</v>
      </c>
      <c r="EU78" s="290">
        <f t="shared" si="34"/>
        <v>0</v>
      </c>
      <c r="EV78" s="290">
        <f t="shared" si="35"/>
        <v>0</v>
      </c>
      <c r="EW78" s="290">
        <f t="shared" si="36"/>
        <v>0</v>
      </c>
      <c r="EX78" s="291"/>
      <c r="EY78" s="292"/>
      <c r="EZ78" s="292"/>
      <c r="FA78" s="293"/>
      <c r="FB78" s="294">
        <f t="shared" si="37"/>
        <v>0</v>
      </c>
    </row>
    <row r="79" spans="1:158" s="287" customFormat="1" x14ac:dyDescent="0.15">
      <c r="A79" s="296">
        <v>65</v>
      </c>
      <c r="B79" s="297"/>
      <c r="C79" s="298" t="s">
        <v>161</v>
      </c>
      <c r="D79" s="248">
        <f>IF(C79="","",(VLOOKUP(C79,PD!A:B,2,FALSE)))</f>
        <v>12</v>
      </c>
      <c r="E79" s="299" t="s">
        <v>412</v>
      </c>
      <c r="F79" s="299" t="s">
        <v>485</v>
      </c>
      <c r="G79" s="292" t="s">
        <v>465</v>
      </c>
      <c r="H79" s="300">
        <v>1</v>
      </c>
      <c r="I79" s="292" t="s">
        <v>486</v>
      </c>
      <c r="J79" s="300">
        <v>4</v>
      </c>
      <c r="K79" s="293"/>
      <c r="L79" s="291"/>
      <c r="M79" s="292" t="s">
        <v>312</v>
      </c>
      <c r="N79" s="301"/>
      <c r="O79" s="302">
        <v>1</v>
      </c>
      <c r="P79" s="300">
        <v>15</v>
      </c>
      <c r="Q79" s="303">
        <v>44</v>
      </c>
      <c r="R79" s="302">
        <v>1</v>
      </c>
      <c r="S79" s="292"/>
      <c r="T79" s="300"/>
      <c r="U79" s="293"/>
      <c r="V79" s="296" t="s">
        <v>225</v>
      </c>
      <c r="W79" s="292" t="s">
        <v>463</v>
      </c>
      <c r="X79" s="292"/>
      <c r="Y79" s="292"/>
      <c r="Z79" s="303"/>
      <c r="AA79" s="291"/>
      <c r="AB79" s="300"/>
      <c r="AC79" s="293"/>
      <c r="AD79" s="304"/>
      <c r="AE79" s="301"/>
      <c r="AF79" s="296">
        <v>1</v>
      </c>
      <c r="AG79" s="297">
        <v>5</v>
      </c>
      <c r="AH79" s="305">
        <v>9.94</v>
      </c>
      <c r="AI79" s="306" t="s">
        <v>407</v>
      </c>
      <c r="AJ79" s="302">
        <v>15</v>
      </c>
      <c r="AK79" s="260">
        <f>IF(AJ79="","",(VLOOKUP(AJ79,償却率表!A:B,2,FALSE)))</f>
        <v>6.7000000000000004E-2</v>
      </c>
      <c r="AL79" s="307" t="s">
        <v>153</v>
      </c>
      <c r="AM79" s="262">
        <f>IF(AL79="","",(VLOOKUP(AL79,PD!G:H,2,FALSE)))</f>
        <v>1</v>
      </c>
      <c r="AN79" s="318" t="s">
        <v>479</v>
      </c>
      <c r="AO79" s="309">
        <v>1985</v>
      </c>
      <c r="AP79" s="319"/>
      <c r="AQ79" s="266">
        <v>1985</v>
      </c>
      <c r="AR79" s="267">
        <f t="shared" ref="AR79:AR142" si="39">IF(AND(AQ79=0,AM79=3),"",IF(AQ79="","",$A$1-AQ79))</f>
        <v>29</v>
      </c>
      <c r="AS79" s="293"/>
      <c r="AT79" s="311"/>
      <c r="AU79" s="312"/>
      <c r="AV79" s="313">
        <v>590000</v>
      </c>
      <c r="AW79" s="314"/>
      <c r="AX79" s="296">
        <v>1</v>
      </c>
      <c r="AY79" s="315" t="s">
        <v>438</v>
      </c>
      <c r="AZ79" s="248">
        <f>IF(AY79="","",(VLOOKUP(AY79,PD!J:K,2,FALSE)))</f>
        <v>3</v>
      </c>
      <c r="BA79" s="300">
        <v>2014</v>
      </c>
      <c r="BB79" s="316">
        <f t="shared" si="38"/>
        <v>0</v>
      </c>
      <c r="BC79" s="291"/>
      <c r="BD79" s="292"/>
      <c r="BE79" s="301"/>
      <c r="BF79" s="274">
        <f t="shared" ref="BF79:BF142" si="40">SUM(BG79:BP79)</f>
        <v>0</v>
      </c>
      <c r="BG79" s="275" t="str">
        <f t="shared" ref="BG79:BG142" si="41">IF(AND($A$1=BD79,BG$10=BE79),CP79,"")</f>
        <v/>
      </c>
      <c r="BH79" s="276" t="str">
        <f t="shared" ref="BH79:BH142" si="42">IF(AND($A$1=BD79,BH$10=BE79),CP79,"")</f>
        <v/>
      </c>
      <c r="BI79" s="276" t="str">
        <f t="shared" ref="BI79:BI142" si="43">IF(AND($A$1=BD79,BI$10=BE79),CP79,"")</f>
        <v/>
      </c>
      <c r="BJ79" s="276" t="str">
        <f t="shared" ref="BJ79:BJ142" si="44">IF(AND($A$1=BD79,BJ$10=BE79),CP79,"")</f>
        <v/>
      </c>
      <c r="BK79" s="276" t="str">
        <f t="shared" ref="BK79:BK142" si="45">IF(AND($A$1=BD79,BK$10=BE79),CP79,"")</f>
        <v/>
      </c>
      <c r="BL79" s="276" t="str">
        <f t="shared" ref="BL79:BL142" si="46">IF(AND($A$1=BD79,BL$10=BE79),CP79,"")</f>
        <v/>
      </c>
      <c r="BM79" s="276" t="str">
        <f t="shared" ref="BM79:BM142" si="47">IF(AND($A$1=BD79,BM$10=BE79),CP79,"")</f>
        <v/>
      </c>
      <c r="BN79" s="276" t="str">
        <f t="shared" ref="BN79:BN142" si="48">IF(AND($A$1=BD79,BN$10=BE79),CP79,"")</f>
        <v/>
      </c>
      <c r="BO79" s="276" t="str">
        <f t="shared" ref="BO79:BO142" si="49">IF(AND($A$1=BD79,BO$10=BE79),CP79,"")</f>
        <v/>
      </c>
      <c r="BP79" s="277" t="str">
        <f t="shared" ref="BP79:BP142" si="50">IF(AND($A$1=BD79,BP$10=BE79),CP79,"")</f>
        <v/>
      </c>
      <c r="BQ79" s="278"/>
      <c r="BR79" s="279"/>
      <c r="BS79" s="280"/>
      <c r="BT79" s="274">
        <f t="shared" ref="BT79:BT142" si="51">SUM(BU79:CE79)</f>
        <v>0</v>
      </c>
      <c r="BU79" s="275" t="str">
        <f t="shared" ref="BU79:BU142" si="52">IF(AND($A$1=BR79,BU$10=BS79),BB79,"")</f>
        <v/>
      </c>
      <c r="BV79" s="276" t="str">
        <f t="shared" ref="BV79:BV142" si="53">IF(AND($A$1=BR79,BV$10=BS79),BB79,"")</f>
        <v/>
      </c>
      <c r="BW79" s="276" t="str">
        <f t="shared" ref="BW79:BW142" si="54">IF(AND($A$1=BR79,BW$10=BS79),BB79,"")</f>
        <v/>
      </c>
      <c r="BX79" s="276" t="str">
        <f t="shared" ref="BX79:BX142" si="55">IF(AND($A$1=BR79,BX$10=BS79),BB79,"")</f>
        <v/>
      </c>
      <c r="BY79" s="276" t="str">
        <f t="shared" ref="BY79:BY142" si="56">IF(AND($A$1=BR79,BY$10=BS79),BB79,"")</f>
        <v/>
      </c>
      <c r="BZ79" s="276" t="str">
        <f t="shared" ref="BZ79:BZ142" si="57">IF(AND($A$1=BR79,BZ$10=BS79),BB79,"")</f>
        <v/>
      </c>
      <c r="CA79" s="276" t="str">
        <f t="shared" ref="CA79:CA142" si="58">IF($A$1=BR79,CM79,"")</f>
        <v/>
      </c>
      <c r="CB79" s="276" t="str">
        <f t="shared" ref="CB79:CB142" si="59">IF(AND($A$1=BR79,CB$10=BS79),BB79,"")</f>
        <v/>
      </c>
      <c r="CC79" s="276" t="str">
        <f t="shared" ref="CC79:CC142" si="60">IF(AND($A$1=BR79,CC$10=BS79),BB79,"")</f>
        <v/>
      </c>
      <c r="CD79" s="276" t="str">
        <f t="shared" ref="CD79:CD142" si="61">IF(AND($A$1=BR79,CD$10=BS79),BB79,"")</f>
        <v/>
      </c>
      <c r="CE79" s="277" t="str">
        <f t="shared" ref="CE79:CE142" si="62">IF(AND($A$1=BR79,CE$10=BS79),BB79,"")</f>
        <v/>
      </c>
      <c r="CF79" s="278"/>
      <c r="CG79" s="281"/>
      <c r="CH79" s="281"/>
      <c r="CI79" s="281"/>
      <c r="CJ79" s="280"/>
      <c r="CK79" s="282">
        <f t="shared" ref="CK79:CK142" si="63">SUM(CF79:CJ79)</f>
        <v>0</v>
      </c>
      <c r="CL79" s="283">
        <f t="shared" ref="CL79:CL142" si="64">IF(AND(BS79&lt;&gt;"",$A$1&gt;=BR79,BR79&lt;&gt;""),0,IF(AZ79=4,1,IF(AQ79="",0,IF(AZ79=1,AT79,IF(AZ79=2,INT(AU79*AH79),IF(AZ79=3,AV79))))))</f>
        <v>590000</v>
      </c>
      <c r="CM79" s="284">
        <f t="shared" ref="CM79:CM142" si="65">IF(OR(AM79=3,AZ79=4,CL79=0,AK79=0,AK79=""),0,IF(CL79="","",IF(AND(BS79&lt;&gt;"",$A$1&gt;=BR79,BR79&lt;&gt;""),0,IF(AQ79="",0,IF(AM79=1,IF(OR(AR79&gt;AJ79,AR79=0),0,IF(0&gt;CL79-(($AR79-1)*INT($CL79*$AK79)),0,IF(OR(AJ79=AR79,CL79-(($AR79-1)*INT($CL79*$AK79))&lt;INT(AK79*CL79)),CL79-(($AR79-1)*INT($CL79*$AK79))-1,IF($A$1=$AQ79,0,IF($A$1&gt;$AQ79,INT(AK79*CL79)))))),IF(OR(AR79&gt;AJ79,AR79=0),0,IF(0&gt;CL79-(($AR79-1)*INT($CL79*$AK79)),0,IF(OR(AJ79=AR79,CL79-(($AR79-1)*INT($CL79*$AK79))&lt;INT(AK79*CL79)),CL79-(($AR79-1)*INT($CL79*$AK79)),IF($A$1=$AQ79,0,IF($A$1&gt;$AQ79,INT(AK79*CL79)))))))))))</f>
        <v>0</v>
      </c>
      <c r="CN79" s="284">
        <f t="shared" ref="CN79:CN142" si="66">IF(OR(AM79=3,AZ79=4),0,IF(OR(,CL79=0,AK79=0,AK79=""),0,IF(CL79="","",IF(AND(BS79&lt;&gt;"",$A$1&gt;=BR79,BR79&lt;&gt;""),0,IF(AM79=1,IF($AR79&gt;$AJ79,CL79-1,IF($A$1=AQ79,0,IF(OR(AJ79=AR79,CL79-(($AR79-1)*INT($CL79*$AK79))&lt;INT(AK79*CL79)),CL79-1,$AR79*INT($CL79*$AK79)))),IF(AM79=2,IF(AQ79="","",IF($AR79&gt;$AJ79,CL79,IF($A$1=AQ79,0,IF(OR(AJ79=AR79,CL79-(($AR79-1)*INT($CL79*$AK79))&lt;INT(AK79*CL79)),CL79,$AR79*INT($CL79*$AK79)))))))))))</f>
        <v>589999</v>
      </c>
      <c r="CO79" s="284">
        <f t="shared" ref="CO79:CO142" si="67">IF(CL79=0,0,IF(CL79="","",IF(AND(BS79&lt;&gt;"",$A$1&gt;=BR79,BR79&lt;&gt;""),0,IF(AZ79=4,1,IF(AQ79="",0,INT(CL79-CN79))))))</f>
        <v>1</v>
      </c>
      <c r="CP79" s="280">
        <f t="shared" ref="CP79:CP142" si="68">IF($A$1&lt;&gt;BA79,0,IF(AND(BS79&lt;&gt;"",$A$1&gt;=BR79),0,IF(CM79="","",CM79+CO79)))</f>
        <v>1</v>
      </c>
      <c r="CQ79" s="285"/>
      <c r="CR79" s="291"/>
      <c r="CS79" s="293"/>
      <c r="CV79" s="291"/>
      <c r="CW79" s="292"/>
      <c r="CX79" s="292"/>
      <c r="CY79" s="292"/>
      <c r="CZ79" s="292"/>
      <c r="DA79" s="292"/>
      <c r="DB79" s="292"/>
      <c r="DC79" s="292"/>
      <c r="DD79" s="292"/>
      <c r="DE79" s="293"/>
      <c r="DF79" s="291"/>
      <c r="DG79" s="292"/>
      <c r="DH79" s="292"/>
      <c r="DI79" s="292"/>
      <c r="DJ79" s="292"/>
      <c r="DK79" s="292"/>
      <c r="DL79" s="292"/>
      <c r="DM79" s="292"/>
      <c r="DN79" s="292"/>
      <c r="DO79" s="292"/>
      <c r="DP79" s="293"/>
      <c r="DQ79" s="141"/>
      <c r="DR79" s="291"/>
      <c r="DS79" s="292"/>
      <c r="DT79" s="292"/>
      <c r="DU79" s="292"/>
      <c r="DV79" s="292"/>
      <c r="DW79" s="292"/>
      <c r="DX79" s="292"/>
      <c r="DY79" s="292"/>
      <c r="DZ79" s="292"/>
      <c r="EA79" s="292"/>
      <c r="EB79" s="292"/>
      <c r="EC79" s="292"/>
      <c r="ED79" s="292"/>
      <c r="EE79" s="292"/>
      <c r="EF79" s="301"/>
      <c r="EG79" s="301"/>
      <c r="EH79" s="301"/>
      <c r="EI79" s="301"/>
      <c r="EJ79" s="301"/>
      <c r="EK79" s="301"/>
      <c r="EL79" s="301"/>
      <c r="EM79" s="301"/>
      <c r="EN79" s="301"/>
      <c r="EO79" s="317">
        <f t="shared" ref="EO79:EO142" si="69">CM79</f>
        <v>0</v>
      </c>
      <c r="EP79" s="301"/>
      <c r="EQ79" s="293"/>
      <c r="ES79" s="288">
        <f t="shared" ref="ES79:ES142" si="70">BA79</f>
        <v>2014</v>
      </c>
      <c r="ET79" s="289">
        <f t="shared" ref="ET79:ET142" si="71">IF($A$1=BA79,0,IF(AND(BE79&lt;&gt;"",$A$1=BD79),0,IF(AND(BR79&lt;$A$1,BS79&gt;=20),0,IF(AZ79=4,1,IF(AQ79="",0,IF($A$1=$AQ79,0,IF(AZ79=1,AT79,IF(AZ79=2,INT(AU79*AH79),IF(AZ79=3,AV79,IF(AZ79=4,1,))))))))))</f>
        <v>0</v>
      </c>
      <c r="EU79" s="290">
        <f t="shared" ref="EU79:EU142" si="72">IF(OR(AM79=3,AZ79=4),0,IF(ET79=0,0,IF(ET79="","",IF(AND(BE79&lt;&gt;"",$A$1=BD79),0,IF(AND(BR79&lt;$A$1,BS79&gt;=20),0,IF($A$1=AQ79,0,IF(OR(AQ79="",AK79="",AK79=0),0,IF(AM79=1,IF(0&gt;ET79-(($AR79-2)*INT($ET79*$AK79)),0,IF(OR(AR79-1&gt;AJ79,AR79=0),0,IF(OR(AJ79=AR79-1,ET79-(($AR79-2)*INT($ET79*$AK79))&lt;INT(AK79*ET79)),ET79-(($AR79-2)*INT($ET79*$AK79))-1,IF($A$1-1=$AQ79,0,IF($A$1-1&gt;$AQ79,INT(AK79*ET79)))))),IF(AM79=2,IF(0&gt;ET79-(($AR79-2)*INT($ET79*$AK79)),0,IF(OR(AR79-1&gt;AJ79,AR79=0),0,IF(OR(AJ79=AR79-1,ET79-(($AR79-2)*INT($ET79*$AK79))&lt;INT(AK79*ET79)),ET79-(($AR79-2)*INT($ET79*$AK79)),IF($A$1-1=$AQ79,0,IF($A$1-1&gt;$AQ79,INT(AK79*ET79)))))))))))))))</f>
        <v>0</v>
      </c>
      <c r="EV79" s="290">
        <f t="shared" ref="EV79:EV142" si="73">IF(OR(AM79=3,AZ79=4),0,IF(ET79=0,0,IF(ET79="","",IF(AND(BE79&lt;&gt;"",$A$1=BD79),0,IF(AND(BR79&lt;$A$1,BS79&gt;=20),0,IF($A$1=AQ79,0,IF(AM79=1,IF(OR(ET79=0,AK79="",AK79=0),0,IF($AR79-1&gt;$AJ79,ET79-1,IF($A$1-1&lt;=AQ79,0,IF(OR(AJ79=AR79-1,ET79-(($AR79-2)*INT($ET79*$AK79))&lt;INT(AK79*ET79)),ET79-1,(($AR79-1)*INT($ET79*$AK79)))))),IF(AM79=2,IF(ET79=0,0,IF($AR79-1&gt;$AJ79,ET79,IF($A$1-1&lt;=AQ79,0,IF(OR(AJ79=AR79-1,ET79-(($AR79-2)*INT($ET79*$AK79))&lt;INT(AK79*ET79)),ET79,(($AR79-1)*INT($ET79*$AK79))))))))))))))</f>
        <v>0</v>
      </c>
      <c r="EW79" s="290">
        <f t="shared" ref="EW79:EW142" si="74">IF(ET79=0,0,IF(ET79="","",IF(AND(BE79&lt;&gt;"",$A$1=BD79),0,IF(AND(BR79&lt;$A$1,BS79&gt;=20),0,IF(AZ79=4,1,IF(AQ79="",0,IF($A$1=$AQ79,0,INT(ET79-EV79))))))))</f>
        <v>0</v>
      </c>
      <c r="EX79" s="291"/>
      <c r="EY79" s="292"/>
      <c r="EZ79" s="292"/>
      <c r="FA79" s="293"/>
      <c r="FB79" s="294">
        <f t="shared" ref="FB79:FB142" si="75">EW79-FA79</f>
        <v>0</v>
      </c>
    </row>
    <row r="80" spans="1:158" s="287" customFormat="1" x14ac:dyDescent="0.15">
      <c r="A80" s="296">
        <v>66</v>
      </c>
      <c r="B80" s="297"/>
      <c r="C80" s="298" t="s">
        <v>161</v>
      </c>
      <c r="D80" s="248">
        <f>IF(C80="","",(VLOOKUP(C80,PD!A:B,2,FALSE)))</f>
        <v>12</v>
      </c>
      <c r="E80" s="299" t="s">
        <v>412</v>
      </c>
      <c r="F80" s="299" t="s">
        <v>487</v>
      </c>
      <c r="G80" s="292" t="s">
        <v>465</v>
      </c>
      <c r="H80" s="300">
        <v>1</v>
      </c>
      <c r="I80" s="292" t="s">
        <v>324</v>
      </c>
      <c r="J80" s="300">
        <v>4</v>
      </c>
      <c r="K80" s="293"/>
      <c r="L80" s="291"/>
      <c r="M80" s="292" t="s">
        <v>312</v>
      </c>
      <c r="N80" s="301"/>
      <c r="O80" s="302">
        <v>1</v>
      </c>
      <c r="P80" s="300">
        <v>15</v>
      </c>
      <c r="Q80" s="303">
        <v>44</v>
      </c>
      <c r="R80" s="302">
        <v>1</v>
      </c>
      <c r="S80" s="292"/>
      <c r="T80" s="300"/>
      <c r="U80" s="293"/>
      <c r="V80" s="296" t="s">
        <v>225</v>
      </c>
      <c r="W80" s="292" t="s">
        <v>463</v>
      </c>
      <c r="X80" s="292"/>
      <c r="Y80" s="292"/>
      <c r="Z80" s="303"/>
      <c r="AA80" s="291"/>
      <c r="AB80" s="300"/>
      <c r="AC80" s="293"/>
      <c r="AD80" s="304"/>
      <c r="AE80" s="301"/>
      <c r="AF80" s="296">
        <v>1</v>
      </c>
      <c r="AG80" s="297">
        <v>5</v>
      </c>
      <c r="AH80" s="305">
        <v>23.19</v>
      </c>
      <c r="AI80" s="306" t="s">
        <v>407</v>
      </c>
      <c r="AJ80" s="302">
        <v>17</v>
      </c>
      <c r="AK80" s="260">
        <f>IF(AJ80="","",(VLOOKUP(AJ80,償却率表!A:B,2,FALSE)))</f>
        <v>5.8999999999999997E-2</v>
      </c>
      <c r="AL80" s="307" t="s">
        <v>153</v>
      </c>
      <c r="AM80" s="262">
        <f>IF(AL80="","",(VLOOKUP(AL80,PD!G:H,2,FALSE)))</f>
        <v>1</v>
      </c>
      <c r="AN80" s="318">
        <v>3611129</v>
      </c>
      <c r="AO80" s="309">
        <v>1985</v>
      </c>
      <c r="AP80" s="319">
        <v>3611119</v>
      </c>
      <c r="AQ80" s="266">
        <v>1985</v>
      </c>
      <c r="AR80" s="267">
        <f t="shared" si="39"/>
        <v>29</v>
      </c>
      <c r="AS80" s="293"/>
      <c r="AT80" s="311">
        <v>1450000</v>
      </c>
      <c r="AU80" s="312"/>
      <c r="AV80" s="313"/>
      <c r="AW80" s="314"/>
      <c r="AX80" s="296"/>
      <c r="AY80" s="315" t="s">
        <v>155</v>
      </c>
      <c r="AZ80" s="248">
        <f>IF(AY80="","",(VLOOKUP(AY80,PD!J:K,2,FALSE)))</f>
        <v>1</v>
      </c>
      <c r="BA80" s="300">
        <v>2014</v>
      </c>
      <c r="BB80" s="316">
        <f t="shared" ref="BB80:BB143" si="76">FA80</f>
        <v>0</v>
      </c>
      <c r="BC80" s="291"/>
      <c r="BD80" s="292"/>
      <c r="BE80" s="301"/>
      <c r="BF80" s="274">
        <f t="shared" si="40"/>
        <v>0</v>
      </c>
      <c r="BG80" s="275" t="str">
        <f t="shared" si="41"/>
        <v/>
      </c>
      <c r="BH80" s="276" t="str">
        <f t="shared" si="42"/>
        <v/>
      </c>
      <c r="BI80" s="276" t="str">
        <f t="shared" si="43"/>
        <v/>
      </c>
      <c r="BJ80" s="276" t="str">
        <f t="shared" si="44"/>
        <v/>
      </c>
      <c r="BK80" s="276" t="str">
        <f t="shared" si="45"/>
        <v/>
      </c>
      <c r="BL80" s="276" t="str">
        <f t="shared" si="46"/>
        <v/>
      </c>
      <c r="BM80" s="276" t="str">
        <f t="shared" si="47"/>
        <v/>
      </c>
      <c r="BN80" s="276" t="str">
        <f t="shared" si="48"/>
        <v/>
      </c>
      <c r="BO80" s="276" t="str">
        <f t="shared" si="49"/>
        <v/>
      </c>
      <c r="BP80" s="277" t="str">
        <f t="shared" si="50"/>
        <v/>
      </c>
      <c r="BQ80" s="278"/>
      <c r="BR80" s="279"/>
      <c r="BS80" s="280"/>
      <c r="BT80" s="274">
        <f t="shared" si="51"/>
        <v>0</v>
      </c>
      <c r="BU80" s="275" t="str">
        <f t="shared" si="52"/>
        <v/>
      </c>
      <c r="BV80" s="276" t="str">
        <f t="shared" si="53"/>
        <v/>
      </c>
      <c r="BW80" s="276" t="str">
        <f t="shared" si="54"/>
        <v/>
      </c>
      <c r="BX80" s="276" t="str">
        <f t="shared" si="55"/>
        <v/>
      </c>
      <c r="BY80" s="276" t="str">
        <f t="shared" si="56"/>
        <v/>
      </c>
      <c r="BZ80" s="276" t="str">
        <f t="shared" si="57"/>
        <v/>
      </c>
      <c r="CA80" s="276" t="str">
        <f t="shared" si="58"/>
        <v/>
      </c>
      <c r="CB80" s="276" t="str">
        <f t="shared" si="59"/>
        <v/>
      </c>
      <c r="CC80" s="276" t="str">
        <f t="shared" si="60"/>
        <v/>
      </c>
      <c r="CD80" s="276" t="str">
        <f t="shared" si="61"/>
        <v/>
      </c>
      <c r="CE80" s="277" t="str">
        <f t="shared" si="62"/>
        <v/>
      </c>
      <c r="CF80" s="278"/>
      <c r="CG80" s="281"/>
      <c r="CH80" s="281"/>
      <c r="CI80" s="281"/>
      <c r="CJ80" s="280"/>
      <c r="CK80" s="282">
        <f t="shared" si="63"/>
        <v>0</v>
      </c>
      <c r="CL80" s="283">
        <f t="shared" si="64"/>
        <v>1450000</v>
      </c>
      <c r="CM80" s="284">
        <f t="shared" si="65"/>
        <v>0</v>
      </c>
      <c r="CN80" s="284">
        <f t="shared" si="66"/>
        <v>1449999</v>
      </c>
      <c r="CO80" s="284">
        <f t="shared" si="67"/>
        <v>1</v>
      </c>
      <c r="CP80" s="280">
        <f t="shared" si="68"/>
        <v>1</v>
      </c>
      <c r="CQ80" s="285"/>
      <c r="CR80" s="291"/>
      <c r="CS80" s="293"/>
      <c r="CV80" s="291"/>
      <c r="CW80" s="292"/>
      <c r="CX80" s="292"/>
      <c r="CY80" s="292"/>
      <c r="CZ80" s="292"/>
      <c r="DA80" s="292"/>
      <c r="DB80" s="292"/>
      <c r="DC80" s="292"/>
      <c r="DD80" s="292"/>
      <c r="DE80" s="293"/>
      <c r="DF80" s="291"/>
      <c r="DG80" s="292"/>
      <c r="DH80" s="292"/>
      <c r="DI80" s="292"/>
      <c r="DJ80" s="292"/>
      <c r="DK80" s="292"/>
      <c r="DL80" s="292"/>
      <c r="DM80" s="292"/>
      <c r="DN80" s="292"/>
      <c r="DO80" s="292"/>
      <c r="DP80" s="293"/>
      <c r="DQ80" s="141"/>
      <c r="DR80" s="291"/>
      <c r="DS80" s="292"/>
      <c r="DT80" s="292"/>
      <c r="DU80" s="292"/>
      <c r="DV80" s="292"/>
      <c r="DW80" s="292"/>
      <c r="DX80" s="292"/>
      <c r="DY80" s="292"/>
      <c r="DZ80" s="292"/>
      <c r="EA80" s="292"/>
      <c r="EB80" s="292"/>
      <c r="EC80" s="292"/>
      <c r="ED80" s="292"/>
      <c r="EE80" s="292"/>
      <c r="EF80" s="301"/>
      <c r="EG80" s="301"/>
      <c r="EH80" s="301"/>
      <c r="EI80" s="301"/>
      <c r="EJ80" s="301"/>
      <c r="EK80" s="301"/>
      <c r="EL80" s="301"/>
      <c r="EM80" s="301"/>
      <c r="EN80" s="301"/>
      <c r="EO80" s="317">
        <f t="shared" si="69"/>
        <v>0</v>
      </c>
      <c r="EP80" s="301"/>
      <c r="EQ80" s="293"/>
      <c r="ES80" s="288">
        <f t="shared" si="70"/>
        <v>2014</v>
      </c>
      <c r="ET80" s="289">
        <f t="shared" si="71"/>
        <v>0</v>
      </c>
      <c r="EU80" s="290">
        <f t="shared" si="72"/>
        <v>0</v>
      </c>
      <c r="EV80" s="290">
        <f t="shared" si="73"/>
        <v>0</v>
      </c>
      <c r="EW80" s="290">
        <f t="shared" si="74"/>
        <v>0</v>
      </c>
      <c r="EX80" s="291"/>
      <c r="EY80" s="292"/>
      <c r="EZ80" s="292"/>
      <c r="FA80" s="293"/>
      <c r="FB80" s="294">
        <f t="shared" si="75"/>
        <v>0</v>
      </c>
    </row>
    <row r="81" spans="1:158" s="287" customFormat="1" x14ac:dyDescent="0.15">
      <c r="A81" s="296">
        <v>67</v>
      </c>
      <c r="B81" s="297"/>
      <c r="C81" s="298" t="s">
        <v>161</v>
      </c>
      <c r="D81" s="248">
        <f>IF(C81="","",(VLOOKUP(C81,PD!A:B,2,FALSE)))</f>
        <v>12</v>
      </c>
      <c r="E81" s="299" t="s">
        <v>412</v>
      </c>
      <c r="F81" s="299" t="s">
        <v>488</v>
      </c>
      <c r="G81" s="292" t="s">
        <v>465</v>
      </c>
      <c r="H81" s="300">
        <v>1</v>
      </c>
      <c r="I81" s="292" t="s">
        <v>325</v>
      </c>
      <c r="J81" s="300">
        <v>4</v>
      </c>
      <c r="K81" s="293"/>
      <c r="L81" s="291"/>
      <c r="M81" s="292" t="s">
        <v>312</v>
      </c>
      <c r="N81" s="301"/>
      <c r="O81" s="302">
        <v>1</v>
      </c>
      <c r="P81" s="300">
        <v>15</v>
      </c>
      <c r="Q81" s="303">
        <v>44</v>
      </c>
      <c r="R81" s="302">
        <v>1</v>
      </c>
      <c r="S81" s="292"/>
      <c r="T81" s="300"/>
      <c r="U81" s="293"/>
      <c r="V81" s="296" t="s">
        <v>225</v>
      </c>
      <c r="W81" s="292" t="s">
        <v>463</v>
      </c>
      <c r="X81" s="292"/>
      <c r="Y81" s="292"/>
      <c r="Z81" s="303"/>
      <c r="AA81" s="291"/>
      <c r="AB81" s="300"/>
      <c r="AC81" s="293"/>
      <c r="AD81" s="304"/>
      <c r="AE81" s="301"/>
      <c r="AF81" s="296">
        <v>1</v>
      </c>
      <c r="AG81" s="297">
        <v>5</v>
      </c>
      <c r="AH81" s="305">
        <v>58.8</v>
      </c>
      <c r="AI81" s="306" t="s">
        <v>407</v>
      </c>
      <c r="AJ81" s="302">
        <v>22</v>
      </c>
      <c r="AK81" s="260">
        <f>IF(AJ81="","",(VLOOKUP(AJ81,償却率表!A:B,2,FALSE)))</f>
        <v>4.5999999999999999E-2</v>
      </c>
      <c r="AL81" s="307" t="s">
        <v>153</v>
      </c>
      <c r="AM81" s="262">
        <f>IF(AL81="","",(VLOOKUP(AL81,PD!G:H,2,FALSE)))</f>
        <v>1</v>
      </c>
      <c r="AN81" s="318">
        <v>4161201</v>
      </c>
      <c r="AO81" s="309">
        <v>1985</v>
      </c>
      <c r="AP81" s="319">
        <v>4161201</v>
      </c>
      <c r="AQ81" s="266">
        <v>1985</v>
      </c>
      <c r="AR81" s="267">
        <f t="shared" si="39"/>
        <v>29</v>
      </c>
      <c r="AS81" s="293"/>
      <c r="AT81" s="311">
        <v>8400000</v>
      </c>
      <c r="AU81" s="312"/>
      <c r="AV81" s="313"/>
      <c r="AW81" s="314"/>
      <c r="AX81" s="296"/>
      <c r="AY81" s="315" t="s">
        <v>155</v>
      </c>
      <c r="AZ81" s="248">
        <f>IF(AY81="","",(VLOOKUP(AY81,PD!J:K,2,FALSE)))</f>
        <v>1</v>
      </c>
      <c r="BA81" s="300">
        <v>2014</v>
      </c>
      <c r="BB81" s="316">
        <f t="shared" si="76"/>
        <v>0</v>
      </c>
      <c r="BC81" s="291"/>
      <c r="BD81" s="292"/>
      <c r="BE81" s="301"/>
      <c r="BF81" s="274">
        <f t="shared" si="40"/>
        <v>0</v>
      </c>
      <c r="BG81" s="275" t="str">
        <f t="shared" si="41"/>
        <v/>
      </c>
      <c r="BH81" s="276" t="str">
        <f t="shared" si="42"/>
        <v/>
      </c>
      <c r="BI81" s="276" t="str">
        <f t="shared" si="43"/>
        <v/>
      </c>
      <c r="BJ81" s="276" t="str">
        <f t="shared" si="44"/>
        <v/>
      </c>
      <c r="BK81" s="276" t="str">
        <f t="shared" si="45"/>
        <v/>
      </c>
      <c r="BL81" s="276" t="str">
        <f t="shared" si="46"/>
        <v/>
      </c>
      <c r="BM81" s="276" t="str">
        <f t="shared" si="47"/>
        <v/>
      </c>
      <c r="BN81" s="276" t="str">
        <f t="shared" si="48"/>
        <v/>
      </c>
      <c r="BO81" s="276" t="str">
        <f t="shared" si="49"/>
        <v/>
      </c>
      <c r="BP81" s="277" t="str">
        <f t="shared" si="50"/>
        <v/>
      </c>
      <c r="BQ81" s="278"/>
      <c r="BR81" s="279"/>
      <c r="BS81" s="280"/>
      <c r="BT81" s="274">
        <f t="shared" si="51"/>
        <v>0</v>
      </c>
      <c r="BU81" s="275" t="str">
        <f t="shared" si="52"/>
        <v/>
      </c>
      <c r="BV81" s="276" t="str">
        <f t="shared" si="53"/>
        <v/>
      </c>
      <c r="BW81" s="276" t="str">
        <f t="shared" si="54"/>
        <v/>
      </c>
      <c r="BX81" s="276" t="str">
        <f t="shared" si="55"/>
        <v/>
      </c>
      <c r="BY81" s="276" t="str">
        <f t="shared" si="56"/>
        <v/>
      </c>
      <c r="BZ81" s="276" t="str">
        <f t="shared" si="57"/>
        <v/>
      </c>
      <c r="CA81" s="276" t="str">
        <f t="shared" si="58"/>
        <v/>
      </c>
      <c r="CB81" s="276" t="str">
        <f t="shared" si="59"/>
        <v/>
      </c>
      <c r="CC81" s="276" t="str">
        <f t="shared" si="60"/>
        <v/>
      </c>
      <c r="CD81" s="276" t="str">
        <f t="shared" si="61"/>
        <v/>
      </c>
      <c r="CE81" s="277" t="str">
        <f t="shared" si="62"/>
        <v/>
      </c>
      <c r="CF81" s="278"/>
      <c r="CG81" s="281"/>
      <c r="CH81" s="281"/>
      <c r="CI81" s="281"/>
      <c r="CJ81" s="280"/>
      <c r="CK81" s="282">
        <f t="shared" si="63"/>
        <v>0</v>
      </c>
      <c r="CL81" s="283">
        <f t="shared" si="64"/>
        <v>8400000</v>
      </c>
      <c r="CM81" s="284">
        <f t="shared" si="65"/>
        <v>0</v>
      </c>
      <c r="CN81" s="284">
        <f t="shared" si="66"/>
        <v>8399999</v>
      </c>
      <c r="CO81" s="284">
        <f t="shared" si="67"/>
        <v>1</v>
      </c>
      <c r="CP81" s="280">
        <f t="shared" si="68"/>
        <v>1</v>
      </c>
      <c r="CQ81" s="285"/>
      <c r="CR81" s="291"/>
      <c r="CS81" s="293"/>
      <c r="CV81" s="291"/>
      <c r="CW81" s="292"/>
      <c r="CX81" s="292"/>
      <c r="CY81" s="292"/>
      <c r="CZ81" s="292"/>
      <c r="DA81" s="292"/>
      <c r="DB81" s="292"/>
      <c r="DC81" s="292"/>
      <c r="DD81" s="292"/>
      <c r="DE81" s="293"/>
      <c r="DF81" s="291"/>
      <c r="DG81" s="292"/>
      <c r="DH81" s="292"/>
      <c r="DI81" s="292"/>
      <c r="DJ81" s="292"/>
      <c r="DK81" s="292"/>
      <c r="DL81" s="292"/>
      <c r="DM81" s="292"/>
      <c r="DN81" s="292"/>
      <c r="DO81" s="292"/>
      <c r="DP81" s="293"/>
      <c r="DQ81" s="141"/>
      <c r="DR81" s="291"/>
      <c r="DS81" s="292"/>
      <c r="DT81" s="292"/>
      <c r="DU81" s="292"/>
      <c r="DV81" s="292"/>
      <c r="DW81" s="292"/>
      <c r="DX81" s="292"/>
      <c r="DY81" s="292"/>
      <c r="DZ81" s="292"/>
      <c r="EA81" s="292"/>
      <c r="EB81" s="292"/>
      <c r="EC81" s="292"/>
      <c r="ED81" s="292"/>
      <c r="EE81" s="292"/>
      <c r="EF81" s="301"/>
      <c r="EG81" s="301"/>
      <c r="EH81" s="301"/>
      <c r="EI81" s="301"/>
      <c r="EJ81" s="301"/>
      <c r="EK81" s="301"/>
      <c r="EL81" s="301"/>
      <c r="EM81" s="301"/>
      <c r="EN81" s="301"/>
      <c r="EO81" s="317">
        <f t="shared" si="69"/>
        <v>0</v>
      </c>
      <c r="EP81" s="301"/>
      <c r="EQ81" s="293"/>
      <c r="ES81" s="288">
        <f t="shared" si="70"/>
        <v>2014</v>
      </c>
      <c r="ET81" s="289">
        <f t="shared" si="71"/>
        <v>0</v>
      </c>
      <c r="EU81" s="290">
        <f t="shared" si="72"/>
        <v>0</v>
      </c>
      <c r="EV81" s="290">
        <f t="shared" si="73"/>
        <v>0</v>
      </c>
      <c r="EW81" s="290">
        <f t="shared" si="74"/>
        <v>0</v>
      </c>
      <c r="EX81" s="291"/>
      <c r="EY81" s="292"/>
      <c r="EZ81" s="292"/>
      <c r="FA81" s="293"/>
      <c r="FB81" s="294">
        <f t="shared" si="75"/>
        <v>0</v>
      </c>
    </row>
    <row r="82" spans="1:158" s="287" customFormat="1" x14ac:dyDescent="0.15">
      <c r="A82" s="296">
        <v>68</v>
      </c>
      <c r="B82" s="297"/>
      <c r="C82" s="298" t="s">
        <v>161</v>
      </c>
      <c r="D82" s="248">
        <f>IF(C82="","",(VLOOKUP(C82,PD!A:B,2,FALSE)))</f>
        <v>12</v>
      </c>
      <c r="E82" s="299" t="s">
        <v>412</v>
      </c>
      <c r="F82" s="299" t="s">
        <v>489</v>
      </c>
      <c r="G82" s="292" t="s">
        <v>465</v>
      </c>
      <c r="H82" s="300">
        <v>1</v>
      </c>
      <c r="I82" s="292" t="s">
        <v>353</v>
      </c>
      <c r="J82" s="300">
        <v>4</v>
      </c>
      <c r="K82" s="293"/>
      <c r="L82" s="291"/>
      <c r="M82" s="292" t="s">
        <v>312</v>
      </c>
      <c r="N82" s="301"/>
      <c r="O82" s="302">
        <v>1</v>
      </c>
      <c r="P82" s="300">
        <v>15</v>
      </c>
      <c r="Q82" s="303">
        <v>44</v>
      </c>
      <c r="R82" s="302">
        <v>1</v>
      </c>
      <c r="S82" s="292"/>
      <c r="T82" s="300"/>
      <c r="U82" s="293"/>
      <c r="V82" s="296" t="s">
        <v>225</v>
      </c>
      <c r="W82" s="292" t="s">
        <v>463</v>
      </c>
      <c r="X82" s="292"/>
      <c r="Y82" s="292"/>
      <c r="Z82" s="303"/>
      <c r="AA82" s="291"/>
      <c r="AB82" s="300"/>
      <c r="AC82" s="293"/>
      <c r="AD82" s="304"/>
      <c r="AE82" s="301"/>
      <c r="AF82" s="296">
        <v>1</v>
      </c>
      <c r="AG82" s="297">
        <v>5</v>
      </c>
      <c r="AH82" s="305">
        <v>9.93</v>
      </c>
      <c r="AI82" s="306" t="s">
        <v>407</v>
      </c>
      <c r="AJ82" s="302">
        <v>17</v>
      </c>
      <c r="AK82" s="260">
        <f>IF(AJ82="","",(VLOOKUP(AJ82,償却率表!A:B,2,FALSE)))</f>
        <v>5.8999999999999997E-2</v>
      </c>
      <c r="AL82" s="307" t="s">
        <v>153</v>
      </c>
      <c r="AM82" s="262">
        <f>IF(AL82="","",(VLOOKUP(AL82,PD!G:H,2,FALSE)))</f>
        <v>1</v>
      </c>
      <c r="AN82" s="318">
        <v>4010308</v>
      </c>
      <c r="AO82" s="309">
        <v>1985</v>
      </c>
      <c r="AP82" s="319">
        <v>4010308</v>
      </c>
      <c r="AQ82" s="266">
        <v>1985</v>
      </c>
      <c r="AR82" s="267">
        <f t="shared" si="39"/>
        <v>29</v>
      </c>
      <c r="AS82" s="293"/>
      <c r="AT82" s="311">
        <v>791000</v>
      </c>
      <c r="AU82" s="312"/>
      <c r="AV82" s="313"/>
      <c r="AW82" s="314"/>
      <c r="AX82" s="296"/>
      <c r="AY82" s="315" t="s">
        <v>155</v>
      </c>
      <c r="AZ82" s="248">
        <f>IF(AY82="","",(VLOOKUP(AY82,PD!J:K,2,FALSE)))</f>
        <v>1</v>
      </c>
      <c r="BA82" s="300">
        <v>2014</v>
      </c>
      <c r="BB82" s="316">
        <f t="shared" si="76"/>
        <v>0</v>
      </c>
      <c r="BC82" s="291"/>
      <c r="BD82" s="292"/>
      <c r="BE82" s="301"/>
      <c r="BF82" s="274">
        <f t="shared" si="40"/>
        <v>0</v>
      </c>
      <c r="BG82" s="275" t="str">
        <f t="shared" si="41"/>
        <v/>
      </c>
      <c r="BH82" s="276" t="str">
        <f t="shared" si="42"/>
        <v/>
      </c>
      <c r="BI82" s="276" t="str">
        <f t="shared" si="43"/>
        <v/>
      </c>
      <c r="BJ82" s="276" t="str">
        <f t="shared" si="44"/>
        <v/>
      </c>
      <c r="BK82" s="276" t="str">
        <f t="shared" si="45"/>
        <v/>
      </c>
      <c r="BL82" s="276" t="str">
        <f t="shared" si="46"/>
        <v/>
      </c>
      <c r="BM82" s="276" t="str">
        <f t="shared" si="47"/>
        <v/>
      </c>
      <c r="BN82" s="276" t="str">
        <f t="shared" si="48"/>
        <v/>
      </c>
      <c r="BO82" s="276" t="str">
        <f t="shared" si="49"/>
        <v/>
      </c>
      <c r="BP82" s="277" t="str">
        <f t="shared" si="50"/>
        <v/>
      </c>
      <c r="BQ82" s="278"/>
      <c r="BR82" s="279"/>
      <c r="BS82" s="280"/>
      <c r="BT82" s="274">
        <f t="shared" si="51"/>
        <v>0</v>
      </c>
      <c r="BU82" s="275" t="str">
        <f t="shared" si="52"/>
        <v/>
      </c>
      <c r="BV82" s="276" t="str">
        <f t="shared" si="53"/>
        <v/>
      </c>
      <c r="BW82" s="276" t="str">
        <f t="shared" si="54"/>
        <v/>
      </c>
      <c r="BX82" s="276" t="str">
        <f t="shared" si="55"/>
        <v/>
      </c>
      <c r="BY82" s="276" t="str">
        <f t="shared" si="56"/>
        <v/>
      </c>
      <c r="BZ82" s="276" t="str">
        <f t="shared" si="57"/>
        <v/>
      </c>
      <c r="CA82" s="276" t="str">
        <f t="shared" si="58"/>
        <v/>
      </c>
      <c r="CB82" s="276" t="str">
        <f t="shared" si="59"/>
        <v/>
      </c>
      <c r="CC82" s="276" t="str">
        <f t="shared" si="60"/>
        <v/>
      </c>
      <c r="CD82" s="276" t="str">
        <f t="shared" si="61"/>
        <v/>
      </c>
      <c r="CE82" s="277" t="str">
        <f t="shared" si="62"/>
        <v/>
      </c>
      <c r="CF82" s="278"/>
      <c r="CG82" s="281"/>
      <c r="CH82" s="281"/>
      <c r="CI82" s="281"/>
      <c r="CJ82" s="280"/>
      <c r="CK82" s="282">
        <f t="shared" si="63"/>
        <v>0</v>
      </c>
      <c r="CL82" s="283">
        <f t="shared" si="64"/>
        <v>791000</v>
      </c>
      <c r="CM82" s="284">
        <f t="shared" si="65"/>
        <v>0</v>
      </c>
      <c r="CN82" s="284">
        <f t="shared" si="66"/>
        <v>790999</v>
      </c>
      <c r="CO82" s="284">
        <f t="shared" si="67"/>
        <v>1</v>
      </c>
      <c r="CP82" s="280">
        <f t="shared" si="68"/>
        <v>1</v>
      </c>
      <c r="CQ82" s="285"/>
      <c r="CR82" s="291"/>
      <c r="CS82" s="293"/>
      <c r="CV82" s="291"/>
      <c r="CW82" s="292"/>
      <c r="CX82" s="292"/>
      <c r="CY82" s="292"/>
      <c r="CZ82" s="292"/>
      <c r="DA82" s="292"/>
      <c r="DB82" s="292"/>
      <c r="DC82" s="292"/>
      <c r="DD82" s="292"/>
      <c r="DE82" s="293"/>
      <c r="DF82" s="291"/>
      <c r="DG82" s="292"/>
      <c r="DH82" s="292"/>
      <c r="DI82" s="292"/>
      <c r="DJ82" s="292"/>
      <c r="DK82" s="292"/>
      <c r="DL82" s="292"/>
      <c r="DM82" s="292"/>
      <c r="DN82" s="292"/>
      <c r="DO82" s="292"/>
      <c r="DP82" s="293"/>
      <c r="DQ82" s="141"/>
      <c r="DR82" s="291"/>
      <c r="DS82" s="292"/>
      <c r="DT82" s="292"/>
      <c r="DU82" s="292"/>
      <c r="DV82" s="292"/>
      <c r="DW82" s="292"/>
      <c r="DX82" s="292"/>
      <c r="DY82" s="292"/>
      <c r="DZ82" s="292"/>
      <c r="EA82" s="292"/>
      <c r="EB82" s="292"/>
      <c r="EC82" s="292"/>
      <c r="ED82" s="292"/>
      <c r="EE82" s="292"/>
      <c r="EF82" s="301"/>
      <c r="EG82" s="301"/>
      <c r="EH82" s="301"/>
      <c r="EI82" s="301"/>
      <c r="EJ82" s="301"/>
      <c r="EK82" s="301"/>
      <c r="EL82" s="301"/>
      <c r="EM82" s="301"/>
      <c r="EN82" s="301"/>
      <c r="EO82" s="317">
        <f t="shared" si="69"/>
        <v>0</v>
      </c>
      <c r="EP82" s="301"/>
      <c r="EQ82" s="293"/>
      <c r="ES82" s="288">
        <f t="shared" si="70"/>
        <v>2014</v>
      </c>
      <c r="ET82" s="289">
        <f t="shared" si="71"/>
        <v>0</v>
      </c>
      <c r="EU82" s="290">
        <f t="shared" si="72"/>
        <v>0</v>
      </c>
      <c r="EV82" s="290">
        <f t="shared" si="73"/>
        <v>0</v>
      </c>
      <c r="EW82" s="290">
        <f t="shared" si="74"/>
        <v>0</v>
      </c>
      <c r="EX82" s="291"/>
      <c r="EY82" s="292"/>
      <c r="EZ82" s="292"/>
      <c r="FA82" s="293"/>
      <c r="FB82" s="294">
        <f t="shared" si="75"/>
        <v>0</v>
      </c>
    </row>
    <row r="83" spans="1:158" s="287" customFormat="1" x14ac:dyDescent="0.15">
      <c r="A83" s="296">
        <v>69</v>
      </c>
      <c r="B83" s="297"/>
      <c r="C83" s="298" t="s">
        <v>161</v>
      </c>
      <c r="D83" s="248">
        <f>IF(C83="","",(VLOOKUP(C83,PD!A:B,2,FALSE)))</f>
        <v>12</v>
      </c>
      <c r="E83" s="299" t="s">
        <v>412</v>
      </c>
      <c r="F83" s="299" t="s">
        <v>490</v>
      </c>
      <c r="G83" s="292" t="s">
        <v>465</v>
      </c>
      <c r="H83" s="300">
        <v>1</v>
      </c>
      <c r="I83" s="292" t="s">
        <v>326</v>
      </c>
      <c r="J83" s="300">
        <v>4</v>
      </c>
      <c r="K83" s="293"/>
      <c r="L83" s="291"/>
      <c r="M83" s="292" t="s">
        <v>312</v>
      </c>
      <c r="N83" s="301"/>
      <c r="O83" s="302">
        <v>1</v>
      </c>
      <c r="P83" s="300">
        <v>15</v>
      </c>
      <c r="Q83" s="303">
        <v>44</v>
      </c>
      <c r="R83" s="302">
        <v>1</v>
      </c>
      <c r="S83" s="292"/>
      <c r="T83" s="300"/>
      <c r="U83" s="293"/>
      <c r="V83" s="296" t="s">
        <v>225</v>
      </c>
      <c r="W83" s="292" t="s">
        <v>463</v>
      </c>
      <c r="X83" s="292"/>
      <c r="Y83" s="292"/>
      <c r="Z83" s="303"/>
      <c r="AA83" s="291"/>
      <c r="AB83" s="300"/>
      <c r="AC83" s="293"/>
      <c r="AD83" s="304"/>
      <c r="AE83" s="301"/>
      <c r="AF83" s="296">
        <v>1</v>
      </c>
      <c r="AG83" s="297">
        <v>5</v>
      </c>
      <c r="AH83" s="305">
        <v>9.94</v>
      </c>
      <c r="AI83" s="306" t="s">
        <v>407</v>
      </c>
      <c r="AJ83" s="302">
        <v>17</v>
      </c>
      <c r="AK83" s="260">
        <f>IF(AJ83="","",(VLOOKUP(AJ83,償却率表!A:B,2,FALSE)))</f>
        <v>5.8999999999999997E-2</v>
      </c>
      <c r="AL83" s="307" t="s">
        <v>153</v>
      </c>
      <c r="AM83" s="262">
        <f>IF(AL83="","",(VLOOKUP(AL83,PD!G:H,2,FALSE)))</f>
        <v>1</v>
      </c>
      <c r="AN83" s="318">
        <v>3611126</v>
      </c>
      <c r="AO83" s="309">
        <v>1985</v>
      </c>
      <c r="AP83" s="319">
        <v>3611126</v>
      </c>
      <c r="AQ83" s="266">
        <v>1985</v>
      </c>
      <c r="AR83" s="267">
        <f t="shared" si="39"/>
        <v>29</v>
      </c>
      <c r="AS83" s="293"/>
      <c r="AT83" s="311">
        <v>735000</v>
      </c>
      <c r="AU83" s="312"/>
      <c r="AV83" s="313"/>
      <c r="AW83" s="314"/>
      <c r="AX83" s="296"/>
      <c r="AY83" s="315" t="s">
        <v>155</v>
      </c>
      <c r="AZ83" s="248">
        <f>IF(AY83="","",(VLOOKUP(AY83,PD!J:K,2,FALSE)))</f>
        <v>1</v>
      </c>
      <c r="BA83" s="300">
        <v>2014</v>
      </c>
      <c r="BB83" s="316">
        <f t="shared" si="76"/>
        <v>0</v>
      </c>
      <c r="BC83" s="291"/>
      <c r="BD83" s="292"/>
      <c r="BE83" s="301"/>
      <c r="BF83" s="274">
        <f t="shared" si="40"/>
        <v>0</v>
      </c>
      <c r="BG83" s="275" t="str">
        <f t="shared" si="41"/>
        <v/>
      </c>
      <c r="BH83" s="276" t="str">
        <f t="shared" si="42"/>
        <v/>
      </c>
      <c r="BI83" s="276" t="str">
        <f t="shared" si="43"/>
        <v/>
      </c>
      <c r="BJ83" s="276" t="str">
        <f t="shared" si="44"/>
        <v/>
      </c>
      <c r="BK83" s="276" t="str">
        <f t="shared" si="45"/>
        <v/>
      </c>
      <c r="BL83" s="276" t="str">
        <f t="shared" si="46"/>
        <v/>
      </c>
      <c r="BM83" s="276" t="str">
        <f t="shared" si="47"/>
        <v/>
      </c>
      <c r="BN83" s="276" t="str">
        <f t="shared" si="48"/>
        <v/>
      </c>
      <c r="BO83" s="276" t="str">
        <f t="shared" si="49"/>
        <v/>
      </c>
      <c r="BP83" s="277" t="str">
        <f t="shared" si="50"/>
        <v/>
      </c>
      <c r="BQ83" s="278"/>
      <c r="BR83" s="279"/>
      <c r="BS83" s="280"/>
      <c r="BT83" s="274">
        <f t="shared" si="51"/>
        <v>0</v>
      </c>
      <c r="BU83" s="275" t="str">
        <f t="shared" si="52"/>
        <v/>
      </c>
      <c r="BV83" s="276" t="str">
        <f t="shared" si="53"/>
        <v/>
      </c>
      <c r="BW83" s="276" t="str">
        <f t="shared" si="54"/>
        <v/>
      </c>
      <c r="BX83" s="276" t="str">
        <f t="shared" si="55"/>
        <v/>
      </c>
      <c r="BY83" s="276" t="str">
        <f t="shared" si="56"/>
        <v/>
      </c>
      <c r="BZ83" s="276" t="str">
        <f t="shared" si="57"/>
        <v/>
      </c>
      <c r="CA83" s="276" t="str">
        <f t="shared" si="58"/>
        <v/>
      </c>
      <c r="CB83" s="276" t="str">
        <f t="shared" si="59"/>
        <v/>
      </c>
      <c r="CC83" s="276" t="str">
        <f t="shared" si="60"/>
        <v/>
      </c>
      <c r="CD83" s="276" t="str">
        <f t="shared" si="61"/>
        <v/>
      </c>
      <c r="CE83" s="277" t="str">
        <f t="shared" si="62"/>
        <v/>
      </c>
      <c r="CF83" s="278"/>
      <c r="CG83" s="281"/>
      <c r="CH83" s="281"/>
      <c r="CI83" s="281"/>
      <c r="CJ83" s="280"/>
      <c r="CK83" s="282">
        <f t="shared" si="63"/>
        <v>0</v>
      </c>
      <c r="CL83" s="283">
        <f t="shared" si="64"/>
        <v>735000</v>
      </c>
      <c r="CM83" s="284">
        <f t="shared" si="65"/>
        <v>0</v>
      </c>
      <c r="CN83" s="284">
        <f t="shared" si="66"/>
        <v>734999</v>
      </c>
      <c r="CO83" s="284">
        <f t="shared" si="67"/>
        <v>1</v>
      </c>
      <c r="CP83" s="280">
        <f t="shared" si="68"/>
        <v>1</v>
      </c>
      <c r="CQ83" s="285"/>
      <c r="CR83" s="291"/>
      <c r="CS83" s="293"/>
      <c r="CV83" s="291"/>
      <c r="CW83" s="292"/>
      <c r="CX83" s="292"/>
      <c r="CY83" s="292"/>
      <c r="CZ83" s="292"/>
      <c r="DA83" s="292"/>
      <c r="DB83" s="292"/>
      <c r="DC83" s="292"/>
      <c r="DD83" s="292"/>
      <c r="DE83" s="293"/>
      <c r="DF83" s="291"/>
      <c r="DG83" s="292"/>
      <c r="DH83" s="292"/>
      <c r="DI83" s="292"/>
      <c r="DJ83" s="292"/>
      <c r="DK83" s="292"/>
      <c r="DL83" s="292"/>
      <c r="DM83" s="292"/>
      <c r="DN83" s="292"/>
      <c r="DO83" s="292"/>
      <c r="DP83" s="293"/>
      <c r="DQ83" s="141"/>
      <c r="DR83" s="291"/>
      <c r="DS83" s="292"/>
      <c r="DT83" s="292"/>
      <c r="DU83" s="292"/>
      <c r="DV83" s="292"/>
      <c r="DW83" s="292"/>
      <c r="DX83" s="292"/>
      <c r="DY83" s="292"/>
      <c r="DZ83" s="292"/>
      <c r="EA83" s="292"/>
      <c r="EB83" s="292"/>
      <c r="EC83" s="292"/>
      <c r="ED83" s="292"/>
      <c r="EE83" s="292"/>
      <c r="EF83" s="301"/>
      <c r="EG83" s="301"/>
      <c r="EH83" s="301"/>
      <c r="EI83" s="301"/>
      <c r="EJ83" s="301"/>
      <c r="EK83" s="301"/>
      <c r="EL83" s="301"/>
      <c r="EM83" s="301"/>
      <c r="EN83" s="301"/>
      <c r="EO83" s="317">
        <f t="shared" si="69"/>
        <v>0</v>
      </c>
      <c r="EP83" s="301"/>
      <c r="EQ83" s="293"/>
      <c r="ES83" s="288">
        <f t="shared" si="70"/>
        <v>2014</v>
      </c>
      <c r="ET83" s="289">
        <f t="shared" si="71"/>
        <v>0</v>
      </c>
      <c r="EU83" s="290">
        <f t="shared" si="72"/>
        <v>0</v>
      </c>
      <c r="EV83" s="290">
        <f t="shared" si="73"/>
        <v>0</v>
      </c>
      <c r="EW83" s="290">
        <f t="shared" si="74"/>
        <v>0</v>
      </c>
      <c r="EX83" s="291"/>
      <c r="EY83" s="292"/>
      <c r="EZ83" s="292"/>
      <c r="FA83" s="293"/>
      <c r="FB83" s="294">
        <f t="shared" si="75"/>
        <v>0</v>
      </c>
    </row>
    <row r="84" spans="1:158" s="287" customFormat="1" x14ac:dyDescent="0.15">
      <c r="A84" s="296">
        <v>70</v>
      </c>
      <c r="B84" s="297"/>
      <c r="C84" s="298" t="s">
        <v>161</v>
      </c>
      <c r="D84" s="248">
        <f>IF(C84="","",(VLOOKUP(C84,PD!A:B,2,FALSE)))</f>
        <v>12</v>
      </c>
      <c r="E84" s="299" t="s">
        <v>412</v>
      </c>
      <c r="F84" s="299" t="s">
        <v>491</v>
      </c>
      <c r="G84" s="292" t="s">
        <v>465</v>
      </c>
      <c r="H84" s="300">
        <v>1</v>
      </c>
      <c r="I84" s="292" t="s">
        <v>492</v>
      </c>
      <c r="J84" s="300">
        <v>4</v>
      </c>
      <c r="K84" s="293"/>
      <c r="L84" s="291"/>
      <c r="M84" s="292" t="s">
        <v>312</v>
      </c>
      <c r="N84" s="301"/>
      <c r="O84" s="302">
        <v>1</v>
      </c>
      <c r="P84" s="300">
        <v>15</v>
      </c>
      <c r="Q84" s="303">
        <v>44</v>
      </c>
      <c r="R84" s="302">
        <v>1</v>
      </c>
      <c r="S84" s="292"/>
      <c r="T84" s="300"/>
      <c r="U84" s="293"/>
      <c r="V84" s="296" t="s">
        <v>225</v>
      </c>
      <c r="W84" s="292" t="s">
        <v>463</v>
      </c>
      <c r="X84" s="292"/>
      <c r="Y84" s="292"/>
      <c r="Z84" s="303"/>
      <c r="AA84" s="291"/>
      <c r="AB84" s="300"/>
      <c r="AC84" s="293"/>
      <c r="AD84" s="304"/>
      <c r="AE84" s="301"/>
      <c r="AF84" s="296">
        <v>1</v>
      </c>
      <c r="AG84" s="297">
        <v>5</v>
      </c>
      <c r="AH84" s="305">
        <v>22.42</v>
      </c>
      <c r="AI84" s="306" t="s">
        <v>407</v>
      </c>
      <c r="AJ84" s="302">
        <v>15</v>
      </c>
      <c r="AK84" s="260">
        <f>IF(AJ84="","",(VLOOKUP(AJ84,償却率表!A:B,2,FALSE)))</f>
        <v>6.7000000000000004E-2</v>
      </c>
      <c r="AL84" s="307" t="s">
        <v>153</v>
      </c>
      <c r="AM84" s="262">
        <f>IF(AL84="","",(VLOOKUP(AL84,PD!G:H,2,FALSE)))</f>
        <v>1</v>
      </c>
      <c r="AN84" s="318">
        <v>3621225</v>
      </c>
      <c r="AO84" s="309">
        <v>1985</v>
      </c>
      <c r="AP84" s="319">
        <v>3621225</v>
      </c>
      <c r="AQ84" s="266">
        <v>1985</v>
      </c>
      <c r="AR84" s="267">
        <f t="shared" si="39"/>
        <v>29</v>
      </c>
      <c r="AS84" s="293"/>
      <c r="AT84" s="311">
        <v>1364000</v>
      </c>
      <c r="AU84" s="312"/>
      <c r="AV84" s="313"/>
      <c r="AW84" s="314"/>
      <c r="AX84" s="296"/>
      <c r="AY84" s="315" t="s">
        <v>155</v>
      </c>
      <c r="AZ84" s="248">
        <f>IF(AY84="","",(VLOOKUP(AY84,PD!J:K,2,FALSE)))</f>
        <v>1</v>
      </c>
      <c r="BA84" s="300">
        <v>2014</v>
      </c>
      <c r="BB84" s="316">
        <f t="shared" si="76"/>
        <v>0</v>
      </c>
      <c r="BC84" s="291"/>
      <c r="BD84" s="292"/>
      <c r="BE84" s="301"/>
      <c r="BF84" s="274">
        <f t="shared" si="40"/>
        <v>0</v>
      </c>
      <c r="BG84" s="275" t="str">
        <f t="shared" si="41"/>
        <v/>
      </c>
      <c r="BH84" s="276" t="str">
        <f t="shared" si="42"/>
        <v/>
      </c>
      <c r="BI84" s="276" t="str">
        <f t="shared" si="43"/>
        <v/>
      </c>
      <c r="BJ84" s="276" t="str">
        <f t="shared" si="44"/>
        <v/>
      </c>
      <c r="BK84" s="276" t="str">
        <f t="shared" si="45"/>
        <v/>
      </c>
      <c r="BL84" s="276" t="str">
        <f t="shared" si="46"/>
        <v/>
      </c>
      <c r="BM84" s="276" t="str">
        <f t="shared" si="47"/>
        <v/>
      </c>
      <c r="BN84" s="276" t="str">
        <f t="shared" si="48"/>
        <v/>
      </c>
      <c r="BO84" s="276" t="str">
        <f t="shared" si="49"/>
        <v/>
      </c>
      <c r="BP84" s="277" t="str">
        <f t="shared" si="50"/>
        <v/>
      </c>
      <c r="BQ84" s="278"/>
      <c r="BR84" s="279"/>
      <c r="BS84" s="280"/>
      <c r="BT84" s="274">
        <f t="shared" si="51"/>
        <v>0</v>
      </c>
      <c r="BU84" s="275" t="str">
        <f t="shared" si="52"/>
        <v/>
      </c>
      <c r="BV84" s="276" t="str">
        <f t="shared" si="53"/>
        <v/>
      </c>
      <c r="BW84" s="276" t="str">
        <f t="shared" si="54"/>
        <v/>
      </c>
      <c r="BX84" s="276" t="str">
        <f t="shared" si="55"/>
        <v/>
      </c>
      <c r="BY84" s="276" t="str">
        <f t="shared" si="56"/>
        <v/>
      </c>
      <c r="BZ84" s="276" t="str">
        <f t="shared" si="57"/>
        <v/>
      </c>
      <c r="CA84" s="276" t="str">
        <f t="shared" si="58"/>
        <v/>
      </c>
      <c r="CB84" s="276" t="str">
        <f t="shared" si="59"/>
        <v/>
      </c>
      <c r="CC84" s="276" t="str">
        <f t="shared" si="60"/>
        <v/>
      </c>
      <c r="CD84" s="276" t="str">
        <f t="shared" si="61"/>
        <v/>
      </c>
      <c r="CE84" s="277" t="str">
        <f t="shared" si="62"/>
        <v/>
      </c>
      <c r="CF84" s="278"/>
      <c r="CG84" s="281"/>
      <c r="CH84" s="281"/>
      <c r="CI84" s="281"/>
      <c r="CJ84" s="280"/>
      <c r="CK84" s="282">
        <f t="shared" si="63"/>
        <v>0</v>
      </c>
      <c r="CL84" s="283">
        <f t="shared" si="64"/>
        <v>1364000</v>
      </c>
      <c r="CM84" s="284">
        <f t="shared" si="65"/>
        <v>0</v>
      </c>
      <c r="CN84" s="284">
        <f t="shared" si="66"/>
        <v>1363999</v>
      </c>
      <c r="CO84" s="284">
        <f t="shared" si="67"/>
        <v>1</v>
      </c>
      <c r="CP84" s="280">
        <f t="shared" si="68"/>
        <v>1</v>
      </c>
      <c r="CQ84" s="285"/>
      <c r="CR84" s="291"/>
      <c r="CS84" s="293"/>
      <c r="CV84" s="291"/>
      <c r="CW84" s="292"/>
      <c r="CX84" s="292"/>
      <c r="CY84" s="292"/>
      <c r="CZ84" s="292"/>
      <c r="DA84" s="292"/>
      <c r="DB84" s="292"/>
      <c r="DC84" s="292"/>
      <c r="DD84" s="292"/>
      <c r="DE84" s="293"/>
      <c r="DF84" s="291"/>
      <c r="DG84" s="292"/>
      <c r="DH84" s="292"/>
      <c r="DI84" s="292"/>
      <c r="DJ84" s="292"/>
      <c r="DK84" s="292"/>
      <c r="DL84" s="292"/>
      <c r="DM84" s="292"/>
      <c r="DN84" s="292"/>
      <c r="DO84" s="292"/>
      <c r="DP84" s="293"/>
      <c r="DQ84" s="141"/>
      <c r="DR84" s="291"/>
      <c r="DS84" s="292"/>
      <c r="DT84" s="292"/>
      <c r="DU84" s="292"/>
      <c r="DV84" s="292"/>
      <c r="DW84" s="292"/>
      <c r="DX84" s="292"/>
      <c r="DY84" s="292"/>
      <c r="DZ84" s="292"/>
      <c r="EA84" s="292"/>
      <c r="EB84" s="292"/>
      <c r="EC84" s="292"/>
      <c r="ED84" s="292"/>
      <c r="EE84" s="292"/>
      <c r="EF84" s="301"/>
      <c r="EG84" s="301"/>
      <c r="EH84" s="301"/>
      <c r="EI84" s="301"/>
      <c r="EJ84" s="301"/>
      <c r="EK84" s="301"/>
      <c r="EL84" s="301"/>
      <c r="EM84" s="301"/>
      <c r="EN84" s="301"/>
      <c r="EO84" s="317">
        <f t="shared" si="69"/>
        <v>0</v>
      </c>
      <c r="EP84" s="301"/>
      <c r="EQ84" s="293"/>
      <c r="ES84" s="288">
        <f t="shared" si="70"/>
        <v>2014</v>
      </c>
      <c r="ET84" s="289">
        <f t="shared" si="71"/>
        <v>0</v>
      </c>
      <c r="EU84" s="290">
        <f t="shared" si="72"/>
        <v>0</v>
      </c>
      <c r="EV84" s="290">
        <f t="shared" si="73"/>
        <v>0</v>
      </c>
      <c r="EW84" s="290">
        <f t="shared" si="74"/>
        <v>0</v>
      </c>
      <c r="EX84" s="291"/>
      <c r="EY84" s="292"/>
      <c r="EZ84" s="292"/>
      <c r="FA84" s="293"/>
      <c r="FB84" s="294">
        <f t="shared" si="75"/>
        <v>0</v>
      </c>
    </row>
    <row r="85" spans="1:158" s="287" customFormat="1" x14ac:dyDescent="0.15">
      <c r="A85" s="296">
        <v>71</v>
      </c>
      <c r="B85" s="297"/>
      <c r="C85" s="298" t="s">
        <v>161</v>
      </c>
      <c r="D85" s="248">
        <f>IF(C85="","",(VLOOKUP(C85,PD!A:B,2,FALSE)))</f>
        <v>12</v>
      </c>
      <c r="E85" s="299" t="s">
        <v>412</v>
      </c>
      <c r="F85" s="299" t="s">
        <v>493</v>
      </c>
      <c r="G85" s="292" t="s">
        <v>465</v>
      </c>
      <c r="H85" s="300">
        <v>1</v>
      </c>
      <c r="I85" s="292" t="s">
        <v>327</v>
      </c>
      <c r="J85" s="300">
        <v>9</v>
      </c>
      <c r="K85" s="293"/>
      <c r="L85" s="291"/>
      <c r="M85" s="292" t="s">
        <v>312</v>
      </c>
      <c r="N85" s="301"/>
      <c r="O85" s="302">
        <v>1</v>
      </c>
      <c r="P85" s="300">
        <v>15</v>
      </c>
      <c r="Q85" s="303">
        <v>44</v>
      </c>
      <c r="R85" s="302">
        <v>1</v>
      </c>
      <c r="S85" s="292"/>
      <c r="T85" s="300"/>
      <c r="U85" s="293"/>
      <c r="V85" s="296" t="s">
        <v>225</v>
      </c>
      <c r="W85" s="292" t="s">
        <v>463</v>
      </c>
      <c r="X85" s="292"/>
      <c r="Y85" s="292"/>
      <c r="Z85" s="303"/>
      <c r="AA85" s="291"/>
      <c r="AB85" s="300"/>
      <c r="AC85" s="293"/>
      <c r="AD85" s="304"/>
      <c r="AE85" s="301"/>
      <c r="AF85" s="296">
        <v>1</v>
      </c>
      <c r="AG85" s="297">
        <v>5</v>
      </c>
      <c r="AH85" s="305">
        <v>20</v>
      </c>
      <c r="AI85" s="306" t="s">
        <v>407</v>
      </c>
      <c r="AJ85" s="302">
        <v>17</v>
      </c>
      <c r="AK85" s="260">
        <f>IF(AJ85="","",(VLOOKUP(AJ85,償却率表!A:B,2,FALSE)))</f>
        <v>5.8999999999999997E-2</v>
      </c>
      <c r="AL85" s="307" t="s">
        <v>153</v>
      </c>
      <c r="AM85" s="262">
        <f>IF(AL85="","",(VLOOKUP(AL85,PD!G:H,2,FALSE)))</f>
        <v>1</v>
      </c>
      <c r="AN85" s="318" t="s">
        <v>479</v>
      </c>
      <c r="AO85" s="309">
        <v>1985</v>
      </c>
      <c r="AP85" s="319"/>
      <c r="AQ85" s="266">
        <v>1985</v>
      </c>
      <c r="AR85" s="267">
        <f t="shared" si="39"/>
        <v>29</v>
      </c>
      <c r="AS85" s="293"/>
      <c r="AT85" s="311"/>
      <c r="AU85" s="312"/>
      <c r="AV85" s="313">
        <v>1180000</v>
      </c>
      <c r="AW85" s="314"/>
      <c r="AX85" s="296">
        <v>1</v>
      </c>
      <c r="AY85" s="315" t="s">
        <v>438</v>
      </c>
      <c r="AZ85" s="248">
        <f>IF(AY85="","",(VLOOKUP(AY85,PD!J:K,2,FALSE)))</f>
        <v>3</v>
      </c>
      <c r="BA85" s="300">
        <v>2014</v>
      </c>
      <c r="BB85" s="316">
        <f t="shared" si="76"/>
        <v>0</v>
      </c>
      <c r="BC85" s="291"/>
      <c r="BD85" s="292"/>
      <c r="BE85" s="301"/>
      <c r="BF85" s="274">
        <f t="shared" si="40"/>
        <v>0</v>
      </c>
      <c r="BG85" s="275" t="str">
        <f t="shared" si="41"/>
        <v/>
      </c>
      <c r="BH85" s="276" t="str">
        <f t="shared" si="42"/>
        <v/>
      </c>
      <c r="BI85" s="276" t="str">
        <f t="shared" si="43"/>
        <v/>
      </c>
      <c r="BJ85" s="276" t="str">
        <f t="shared" si="44"/>
        <v/>
      </c>
      <c r="BK85" s="276" t="str">
        <f t="shared" si="45"/>
        <v/>
      </c>
      <c r="BL85" s="276" t="str">
        <f t="shared" si="46"/>
        <v/>
      </c>
      <c r="BM85" s="276" t="str">
        <f t="shared" si="47"/>
        <v/>
      </c>
      <c r="BN85" s="276" t="str">
        <f t="shared" si="48"/>
        <v/>
      </c>
      <c r="BO85" s="276" t="str">
        <f t="shared" si="49"/>
        <v/>
      </c>
      <c r="BP85" s="277" t="str">
        <f t="shared" si="50"/>
        <v/>
      </c>
      <c r="BQ85" s="278"/>
      <c r="BR85" s="279"/>
      <c r="BS85" s="280"/>
      <c r="BT85" s="274">
        <f t="shared" si="51"/>
        <v>0</v>
      </c>
      <c r="BU85" s="275" t="str">
        <f t="shared" si="52"/>
        <v/>
      </c>
      <c r="BV85" s="276" t="str">
        <f t="shared" si="53"/>
        <v/>
      </c>
      <c r="BW85" s="276" t="str">
        <f t="shared" si="54"/>
        <v/>
      </c>
      <c r="BX85" s="276" t="str">
        <f t="shared" si="55"/>
        <v/>
      </c>
      <c r="BY85" s="276" t="str">
        <f t="shared" si="56"/>
        <v/>
      </c>
      <c r="BZ85" s="276" t="str">
        <f t="shared" si="57"/>
        <v/>
      </c>
      <c r="CA85" s="276" t="str">
        <f t="shared" si="58"/>
        <v/>
      </c>
      <c r="CB85" s="276" t="str">
        <f t="shared" si="59"/>
        <v/>
      </c>
      <c r="CC85" s="276" t="str">
        <f t="shared" si="60"/>
        <v/>
      </c>
      <c r="CD85" s="276" t="str">
        <f t="shared" si="61"/>
        <v/>
      </c>
      <c r="CE85" s="277" t="str">
        <f t="shared" si="62"/>
        <v/>
      </c>
      <c r="CF85" s="278"/>
      <c r="CG85" s="281"/>
      <c r="CH85" s="281"/>
      <c r="CI85" s="281"/>
      <c r="CJ85" s="280"/>
      <c r="CK85" s="282">
        <f t="shared" si="63"/>
        <v>0</v>
      </c>
      <c r="CL85" s="283">
        <f t="shared" si="64"/>
        <v>1180000</v>
      </c>
      <c r="CM85" s="284">
        <f t="shared" si="65"/>
        <v>0</v>
      </c>
      <c r="CN85" s="284">
        <f t="shared" si="66"/>
        <v>1179999</v>
      </c>
      <c r="CO85" s="284">
        <f t="shared" si="67"/>
        <v>1</v>
      </c>
      <c r="CP85" s="280">
        <f t="shared" si="68"/>
        <v>1</v>
      </c>
      <c r="CQ85" s="285"/>
      <c r="CR85" s="291"/>
      <c r="CS85" s="293"/>
      <c r="CV85" s="291"/>
      <c r="CW85" s="292"/>
      <c r="CX85" s="292"/>
      <c r="CY85" s="292"/>
      <c r="CZ85" s="292"/>
      <c r="DA85" s="292"/>
      <c r="DB85" s="292"/>
      <c r="DC85" s="292"/>
      <c r="DD85" s="292"/>
      <c r="DE85" s="293"/>
      <c r="DF85" s="291"/>
      <c r="DG85" s="292"/>
      <c r="DH85" s="292"/>
      <c r="DI85" s="292"/>
      <c r="DJ85" s="292"/>
      <c r="DK85" s="292"/>
      <c r="DL85" s="292"/>
      <c r="DM85" s="292"/>
      <c r="DN85" s="292"/>
      <c r="DO85" s="292"/>
      <c r="DP85" s="293"/>
      <c r="DQ85" s="141"/>
      <c r="DR85" s="291"/>
      <c r="DS85" s="292"/>
      <c r="DT85" s="292"/>
      <c r="DU85" s="292"/>
      <c r="DV85" s="292"/>
      <c r="DW85" s="292"/>
      <c r="DX85" s="292"/>
      <c r="DY85" s="292"/>
      <c r="DZ85" s="292"/>
      <c r="EA85" s="292"/>
      <c r="EB85" s="292"/>
      <c r="EC85" s="292"/>
      <c r="ED85" s="292"/>
      <c r="EE85" s="292"/>
      <c r="EF85" s="301"/>
      <c r="EG85" s="301"/>
      <c r="EH85" s="301"/>
      <c r="EI85" s="301"/>
      <c r="EJ85" s="301"/>
      <c r="EK85" s="301"/>
      <c r="EL85" s="301"/>
      <c r="EM85" s="301"/>
      <c r="EN85" s="301"/>
      <c r="EO85" s="317">
        <f t="shared" si="69"/>
        <v>0</v>
      </c>
      <c r="EP85" s="301"/>
      <c r="EQ85" s="293"/>
      <c r="ES85" s="288">
        <f t="shared" si="70"/>
        <v>2014</v>
      </c>
      <c r="ET85" s="289">
        <f t="shared" si="71"/>
        <v>0</v>
      </c>
      <c r="EU85" s="290">
        <f t="shared" si="72"/>
        <v>0</v>
      </c>
      <c r="EV85" s="290">
        <f t="shared" si="73"/>
        <v>0</v>
      </c>
      <c r="EW85" s="290">
        <f t="shared" si="74"/>
        <v>0</v>
      </c>
      <c r="EX85" s="291"/>
      <c r="EY85" s="292"/>
      <c r="EZ85" s="292"/>
      <c r="FA85" s="293"/>
      <c r="FB85" s="294">
        <f t="shared" si="75"/>
        <v>0</v>
      </c>
    </row>
    <row r="86" spans="1:158" s="287" customFormat="1" x14ac:dyDescent="0.15">
      <c r="A86" s="296">
        <v>72</v>
      </c>
      <c r="B86" s="297"/>
      <c r="C86" s="298" t="s">
        <v>161</v>
      </c>
      <c r="D86" s="248">
        <f>IF(C86="","",(VLOOKUP(C86,PD!A:B,2,FALSE)))</f>
        <v>12</v>
      </c>
      <c r="E86" s="299" t="s">
        <v>412</v>
      </c>
      <c r="F86" s="299" t="s">
        <v>494</v>
      </c>
      <c r="G86" s="292" t="s">
        <v>465</v>
      </c>
      <c r="H86" s="300">
        <v>1</v>
      </c>
      <c r="I86" s="292" t="s">
        <v>379</v>
      </c>
      <c r="J86" s="300">
        <v>9</v>
      </c>
      <c r="K86" s="293"/>
      <c r="L86" s="291"/>
      <c r="M86" s="292" t="s">
        <v>312</v>
      </c>
      <c r="N86" s="301"/>
      <c r="O86" s="302">
        <v>1</v>
      </c>
      <c r="P86" s="300">
        <v>15</v>
      </c>
      <c r="Q86" s="303">
        <v>44</v>
      </c>
      <c r="R86" s="302">
        <v>1</v>
      </c>
      <c r="S86" s="292"/>
      <c r="T86" s="300"/>
      <c r="U86" s="293"/>
      <c r="V86" s="296" t="s">
        <v>225</v>
      </c>
      <c r="W86" s="292" t="s">
        <v>463</v>
      </c>
      <c r="X86" s="292"/>
      <c r="Y86" s="292"/>
      <c r="Z86" s="303"/>
      <c r="AA86" s="291"/>
      <c r="AB86" s="300"/>
      <c r="AC86" s="293"/>
      <c r="AD86" s="304"/>
      <c r="AE86" s="301"/>
      <c r="AF86" s="296">
        <v>1</v>
      </c>
      <c r="AG86" s="297">
        <v>5</v>
      </c>
      <c r="AH86" s="305">
        <v>9.94</v>
      </c>
      <c r="AI86" s="306" t="s">
        <v>407</v>
      </c>
      <c r="AJ86" s="302">
        <v>17</v>
      </c>
      <c r="AK86" s="260">
        <f>IF(AJ86="","",(VLOOKUP(AJ86,償却率表!A:B,2,FALSE)))</f>
        <v>5.8999999999999997E-2</v>
      </c>
      <c r="AL86" s="307" t="s">
        <v>153</v>
      </c>
      <c r="AM86" s="262">
        <f>IF(AL86="","",(VLOOKUP(AL86,PD!G:H,2,FALSE)))</f>
        <v>1</v>
      </c>
      <c r="AN86" s="318" t="s">
        <v>479</v>
      </c>
      <c r="AO86" s="309">
        <v>1985</v>
      </c>
      <c r="AP86" s="319"/>
      <c r="AQ86" s="266">
        <v>1985</v>
      </c>
      <c r="AR86" s="267">
        <f t="shared" si="39"/>
        <v>29</v>
      </c>
      <c r="AS86" s="293"/>
      <c r="AT86" s="311"/>
      <c r="AU86" s="312"/>
      <c r="AV86" s="313">
        <v>530000</v>
      </c>
      <c r="AW86" s="314"/>
      <c r="AX86" s="296">
        <v>1</v>
      </c>
      <c r="AY86" s="315" t="s">
        <v>438</v>
      </c>
      <c r="AZ86" s="248">
        <f>IF(AY86="","",(VLOOKUP(AY86,PD!J:K,2,FALSE)))</f>
        <v>3</v>
      </c>
      <c r="BA86" s="300">
        <v>2014</v>
      </c>
      <c r="BB86" s="316">
        <f t="shared" si="76"/>
        <v>0</v>
      </c>
      <c r="BC86" s="291"/>
      <c r="BD86" s="292"/>
      <c r="BE86" s="301"/>
      <c r="BF86" s="274">
        <f t="shared" si="40"/>
        <v>0</v>
      </c>
      <c r="BG86" s="275" t="str">
        <f t="shared" si="41"/>
        <v/>
      </c>
      <c r="BH86" s="276" t="str">
        <f t="shared" si="42"/>
        <v/>
      </c>
      <c r="BI86" s="276" t="str">
        <f t="shared" si="43"/>
        <v/>
      </c>
      <c r="BJ86" s="276" t="str">
        <f t="shared" si="44"/>
        <v/>
      </c>
      <c r="BK86" s="276" t="str">
        <f t="shared" si="45"/>
        <v/>
      </c>
      <c r="BL86" s="276" t="str">
        <f t="shared" si="46"/>
        <v/>
      </c>
      <c r="BM86" s="276" t="str">
        <f t="shared" si="47"/>
        <v/>
      </c>
      <c r="BN86" s="276" t="str">
        <f t="shared" si="48"/>
        <v/>
      </c>
      <c r="BO86" s="276" t="str">
        <f t="shared" si="49"/>
        <v/>
      </c>
      <c r="BP86" s="277" t="str">
        <f t="shared" si="50"/>
        <v/>
      </c>
      <c r="BQ86" s="278"/>
      <c r="BR86" s="279"/>
      <c r="BS86" s="280"/>
      <c r="BT86" s="274">
        <f t="shared" si="51"/>
        <v>0</v>
      </c>
      <c r="BU86" s="275" t="str">
        <f t="shared" si="52"/>
        <v/>
      </c>
      <c r="BV86" s="276" t="str">
        <f t="shared" si="53"/>
        <v/>
      </c>
      <c r="BW86" s="276" t="str">
        <f t="shared" si="54"/>
        <v/>
      </c>
      <c r="BX86" s="276" t="str">
        <f t="shared" si="55"/>
        <v/>
      </c>
      <c r="BY86" s="276" t="str">
        <f t="shared" si="56"/>
        <v/>
      </c>
      <c r="BZ86" s="276" t="str">
        <f t="shared" si="57"/>
        <v/>
      </c>
      <c r="CA86" s="276" t="str">
        <f t="shared" si="58"/>
        <v/>
      </c>
      <c r="CB86" s="276" t="str">
        <f t="shared" si="59"/>
        <v/>
      </c>
      <c r="CC86" s="276" t="str">
        <f t="shared" si="60"/>
        <v/>
      </c>
      <c r="CD86" s="276" t="str">
        <f t="shared" si="61"/>
        <v/>
      </c>
      <c r="CE86" s="277" t="str">
        <f t="shared" si="62"/>
        <v/>
      </c>
      <c r="CF86" s="278"/>
      <c r="CG86" s="281"/>
      <c r="CH86" s="281"/>
      <c r="CI86" s="281"/>
      <c r="CJ86" s="280"/>
      <c r="CK86" s="282">
        <f t="shared" si="63"/>
        <v>0</v>
      </c>
      <c r="CL86" s="283">
        <f t="shared" si="64"/>
        <v>530000</v>
      </c>
      <c r="CM86" s="284">
        <f t="shared" si="65"/>
        <v>0</v>
      </c>
      <c r="CN86" s="284">
        <f t="shared" si="66"/>
        <v>529999</v>
      </c>
      <c r="CO86" s="284">
        <f t="shared" si="67"/>
        <v>1</v>
      </c>
      <c r="CP86" s="280">
        <f t="shared" si="68"/>
        <v>1</v>
      </c>
      <c r="CQ86" s="285"/>
      <c r="CR86" s="291"/>
      <c r="CS86" s="293"/>
      <c r="CV86" s="291"/>
      <c r="CW86" s="292"/>
      <c r="CX86" s="292"/>
      <c r="CY86" s="292"/>
      <c r="CZ86" s="292"/>
      <c r="DA86" s="292"/>
      <c r="DB86" s="292"/>
      <c r="DC86" s="292"/>
      <c r="DD86" s="292"/>
      <c r="DE86" s="293"/>
      <c r="DF86" s="291"/>
      <c r="DG86" s="292"/>
      <c r="DH86" s="292"/>
      <c r="DI86" s="292"/>
      <c r="DJ86" s="292"/>
      <c r="DK86" s="292"/>
      <c r="DL86" s="292"/>
      <c r="DM86" s="292"/>
      <c r="DN86" s="292"/>
      <c r="DO86" s="292"/>
      <c r="DP86" s="293"/>
      <c r="DQ86" s="141"/>
      <c r="DR86" s="291"/>
      <c r="DS86" s="292"/>
      <c r="DT86" s="292"/>
      <c r="DU86" s="292"/>
      <c r="DV86" s="292"/>
      <c r="DW86" s="292"/>
      <c r="DX86" s="292"/>
      <c r="DY86" s="292"/>
      <c r="DZ86" s="292"/>
      <c r="EA86" s="292"/>
      <c r="EB86" s="292"/>
      <c r="EC86" s="292"/>
      <c r="ED86" s="292"/>
      <c r="EE86" s="292"/>
      <c r="EF86" s="301"/>
      <c r="EG86" s="301"/>
      <c r="EH86" s="301"/>
      <c r="EI86" s="301"/>
      <c r="EJ86" s="301"/>
      <c r="EK86" s="301"/>
      <c r="EL86" s="301"/>
      <c r="EM86" s="301"/>
      <c r="EN86" s="301"/>
      <c r="EO86" s="317">
        <f t="shared" si="69"/>
        <v>0</v>
      </c>
      <c r="EP86" s="301"/>
      <c r="EQ86" s="293"/>
      <c r="ES86" s="288">
        <f t="shared" si="70"/>
        <v>2014</v>
      </c>
      <c r="ET86" s="289">
        <f t="shared" si="71"/>
        <v>0</v>
      </c>
      <c r="EU86" s="290">
        <f t="shared" si="72"/>
        <v>0</v>
      </c>
      <c r="EV86" s="290">
        <f t="shared" si="73"/>
        <v>0</v>
      </c>
      <c r="EW86" s="290">
        <f t="shared" si="74"/>
        <v>0</v>
      </c>
      <c r="EX86" s="291"/>
      <c r="EY86" s="292"/>
      <c r="EZ86" s="292"/>
      <c r="FA86" s="293"/>
      <c r="FB86" s="294">
        <f t="shared" si="75"/>
        <v>0</v>
      </c>
    </row>
    <row r="87" spans="1:158" s="287" customFormat="1" x14ac:dyDescent="0.15">
      <c r="A87" s="296">
        <v>73</v>
      </c>
      <c r="B87" s="297"/>
      <c r="C87" s="298" t="s">
        <v>161</v>
      </c>
      <c r="D87" s="248">
        <f>IF(C87="","",(VLOOKUP(C87,PD!A:B,2,FALSE)))</f>
        <v>12</v>
      </c>
      <c r="E87" s="299" t="s">
        <v>412</v>
      </c>
      <c r="F87" s="299" t="s">
        <v>495</v>
      </c>
      <c r="G87" s="292" t="s">
        <v>465</v>
      </c>
      <c r="H87" s="300">
        <v>1</v>
      </c>
      <c r="I87" s="292" t="s">
        <v>354</v>
      </c>
      <c r="J87" s="300">
        <v>9</v>
      </c>
      <c r="K87" s="293"/>
      <c r="L87" s="291"/>
      <c r="M87" s="292" t="s">
        <v>312</v>
      </c>
      <c r="N87" s="301"/>
      <c r="O87" s="302">
        <v>1</v>
      </c>
      <c r="P87" s="300">
        <v>15</v>
      </c>
      <c r="Q87" s="303">
        <v>44</v>
      </c>
      <c r="R87" s="302">
        <v>1</v>
      </c>
      <c r="S87" s="292"/>
      <c r="T87" s="300"/>
      <c r="U87" s="293"/>
      <c r="V87" s="296" t="s">
        <v>225</v>
      </c>
      <c r="W87" s="292" t="s">
        <v>463</v>
      </c>
      <c r="X87" s="292"/>
      <c r="Y87" s="292"/>
      <c r="Z87" s="303"/>
      <c r="AA87" s="291"/>
      <c r="AB87" s="300"/>
      <c r="AC87" s="293"/>
      <c r="AD87" s="304"/>
      <c r="AE87" s="301"/>
      <c r="AF87" s="296">
        <v>1</v>
      </c>
      <c r="AG87" s="297">
        <v>5</v>
      </c>
      <c r="AH87" s="305">
        <v>12</v>
      </c>
      <c r="AI87" s="306" t="s">
        <v>407</v>
      </c>
      <c r="AJ87" s="302">
        <v>17</v>
      </c>
      <c r="AK87" s="260">
        <f>IF(AJ87="","",(VLOOKUP(AJ87,償却率表!A:B,2,FALSE)))</f>
        <v>5.8999999999999997E-2</v>
      </c>
      <c r="AL87" s="307" t="s">
        <v>153</v>
      </c>
      <c r="AM87" s="262">
        <f>IF(AL87="","",(VLOOKUP(AL87,PD!G:H,2,FALSE)))</f>
        <v>1</v>
      </c>
      <c r="AN87" s="318" t="s">
        <v>479</v>
      </c>
      <c r="AO87" s="309">
        <v>1985</v>
      </c>
      <c r="AP87" s="319"/>
      <c r="AQ87" s="266">
        <v>1985</v>
      </c>
      <c r="AR87" s="267">
        <f t="shared" si="39"/>
        <v>29</v>
      </c>
      <c r="AS87" s="293"/>
      <c r="AT87" s="311"/>
      <c r="AU87" s="312"/>
      <c r="AV87" s="313">
        <v>710000</v>
      </c>
      <c r="AW87" s="314"/>
      <c r="AX87" s="296">
        <v>1</v>
      </c>
      <c r="AY87" s="315" t="s">
        <v>438</v>
      </c>
      <c r="AZ87" s="248">
        <f>IF(AY87="","",(VLOOKUP(AY87,PD!J:K,2,FALSE)))</f>
        <v>3</v>
      </c>
      <c r="BA87" s="300">
        <v>2014</v>
      </c>
      <c r="BB87" s="316">
        <f t="shared" si="76"/>
        <v>0</v>
      </c>
      <c r="BC87" s="291"/>
      <c r="BD87" s="292"/>
      <c r="BE87" s="301"/>
      <c r="BF87" s="274">
        <f t="shared" si="40"/>
        <v>0</v>
      </c>
      <c r="BG87" s="275" t="str">
        <f t="shared" si="41"/>
        <v/>
      </c>
      <c r="BH87" s="276" t="str">
        <f t="shared" si="42"/>
        <v/>
      </c>
      <c r="BI87" s="276" t="str">
        <f t="shared" si="43"/>
        <v/>
      </c>
      <c r="BJ87" s="276" t="str">
        <f t="shared" si="44"/>
        <v/>
      </c>
      <c r="BK87" s="276" t="str">
        <f t="shared" si="45"/>
        <v/>
      </c>
      <c r="BL87" s="276" t="str">
        <f t="shared" si="46"/>
        <v/>
      </c>
      <c r="BM87" s="276" t="str">
        <f t="shared" si="47"/>
        <v/>
      </c>
      <c r="BN87" s="276" t="str">
        <f t="shared" si="48"/>
        <v/>
      </c>
      <c r="BO87" s="276" t="str">
        <f t="shared" si="49"/>
        <v/>
      </c>
      <c r="BP87" s="277" t="str">
        <f t="shared" si="50"/>
        <v/>
      </c>
      <c r="BQ87" s="278"/>
      <c r="BR87" s="279"/>
      <c r="BS87" s="280"/>
      <c r="BT87" s="274">
        <f t="shared" si="51"/>
        <v>0</v>
      </c>
      <c r="BU87" s="275" t="str">
        <f t="shared" si="52"/>
        <v/>
      </c>
      <c r="BV87" s="276" t="str">
        <f t="shared" si="53"/>
        <v/>
      </c>
      <c r="BW87" s="276" t="str">
        <f t="shared" si="54"/>
        <v/>
      </c>
      <c r="BX87" s="276" t="str">
        <f t="shared" si="55"/>
        <v/>
      </c>
      <c r="BY87" s="276" t="str">
        <f t="shared" si="56"/>
        <v/>
      </c>
      <c r="BZ87" s="276" t="str">
        <f t="shared" si="57"/>
        <v/>
      </c>
      <c r="CA87" s="276" t="str">
        <f t="shared" si="58"/>
        <v/>
      </c>
      <c r="CB87" s="276" t="str">
        <f t="shared" si="59"/>
        <v/>
      </c>
      <c r="CC87" s="276" t="str">
        <f t="shared" si="60"/>
        <v/>
      </c>
      <c r="CD87" s="276" t="str">
        <f t="shared" si="61"/>
        <v/>
      </c>
      <c r="CE87" s="277" t="str">
        <f t="shared" si="62"/>
        <v/>
      </c>
      <c r="CF87" s="278"/>
      <c r="CG87" s="281"/>
      <c r="CH87" s="281"/>
      <c r="CI87" s="281"/>
      <c r="CJ87" s="280"/>
      <c r="CK87" s="282">
        <f t="shared" si="63"/>
        <v>0</v>
      </c>
      <c r="CL87" s="283">
        <f t="shared" si="64"/>
        <v>710000</v>
      </c>
      <c r="CM87" s="284">
        <f t="shared" si="65"/>
        <v>0</v>
      </c>
      <c r="CN87" s="284">
        <f t="shared" si="66"/>
        <v>709999</v>
      </c>
      <c r="CO87" s="284">
        <f t="shared" si="67"/>
        <v>1</v>
      </c>
      <c r="CP87" s="280">
        <f t="shared" si="68"/>
        <v>1</v>
      </c>
      <c r="CQ87" s="285"/>
      <c r="CR87" s="291"/>
      <c r="CS87" s="293"/>
      <c r="CV87" s="291"/>
      <c r="CW87" s="292"/>
      <c r="CX87" s="292"/>
      <c r="CY87" s="292"/>
      <c r="CZ87" s="292"/>
      <c r="DA87" s="292"/>
      <c r="DB87" s="292"/>
      <c r="DC87" s="292"/>
      <c r="DD87" s="292"/>
      <c r="DE87" s="293"/>
      <c r="DF87" s="291"/>
      <c r="DG87" s="292"/>
      <c r="DH87" s="292"/>
      <c r="DI87" s="292"/>
      <c r="DJ87" s="292"/>
      <c r="DK87" s="292"/>
      <c r="DL87" s="292"/>
      <c r="DM87" s="292"/>
      <c r="DN87" s="292"/>
      <c r="DO87" s="292"/>
      <c r="DP87" s="293"/>
      <c r="DQ87" s="141"/>
      <c r="DR87" s="291"/>
      <c r="DS87" s="292"/>
      <c r="DT87" s="292"/>
      <c r="DU87" s="292"/>
      <c r="DV87" s="292"/>
      <c r="DW87" s="292"/>
      <c r="DX87" s="292"/>
      <c r="DY87" s="292"/>
      <c r="DZ87" s="292"/>
      <c r="EA87" s="292"/>
      <c r="EB87" s="292"/>
      <c r="EC87" s="292"/>
      <c r="ED87" s="292"/>
      <c r="EE87" s="292"/>
      <c r="EF87" s="301"/>
      <c r="EG87" s="301"/>
      <c r="EH87" s="301"/>
      <c r="EI87" s="301"/>
      <c r="EJ87" s="301"/>
      <c r="EK87" s="301"/>
      <c r="EL87" s="301"/>
      <c r="EM87" s="301"/>
      <c r="EN87" s="301"/>
      <c r="EO87" s="317">
        <f t="shared" si="69"/>
        <v>0</v>
      </c>
      <c r="EP87" s="301"/>
      <c r="EQ87" s="293"/>
      <c r="ES87" s="288">
        <f t="shared" si="70"/>
        <v>2014</v>
      </c>
      <c r="ET87" s="289">
        <f t="shared" si="71"/>
        <v>0</v>
      </c>
      <c r="EU87" s="290">
        <f t="shared" si="72"/>
        <v>0</v>
      </c>
      <c r="EV87" s="290">
        <f t="shared" si="73"/>
        <v>0</v>
      </c>
      <c r="EW87" s="290">
        <f t="shared" si="74"/>
        <v>0</v>
      </c>
      <c r="EX87" s="291"/>
      <c r="EY87" s="292"/>
      <c r="EZ87" s="292"/>
      <c r="FA87" s="293"/>
      <c r="FB87" s="294">
        <f t="shared" si="75"/>
        <v>0</v>
      </c>
    </row>
    <row r="88" spans="1:158" s="287" customFormat="1" x14ac:dyDescent="0.15">
      <c r="A88" s="296">
        <v>74</v>
      </c>
      <c r="B88" s="297"/>
      <c r="C88" s="298" t="s">
        <v>161</v>
      </c>
      <c r="D88" s="248">
        <f>IF(C88="","",(VLOOKUP(C88,PD!A:B,2,FALSE)))</f>
        <v>12</v>
      </c>
      <c r="E88" s="299" t="s">
        <v>412</v>
      </c>
      <c r="F88" s="299" t="s">
        <v>496</v>
      </c>
      <c r="G88" s="292" t="s">
        <v>465</v>
      </c>
      <c r="H88" s="300">
        <v>1</v>
      </c>
      <c r="I88" s="292" t="s">
        <v>328</v>
      </c>
      <c r="J88" s="300">
        <v>9</v>
      </c>
      <c r="K88" s="293"/>
      <c r="L88" s="291"/>
      <c r="M88" s="292" t="s">
        <v>312</v>
      </c>
      <c r="N88" s="301"/>
      <c r="O88" s="302">
        <v>1</v>
      </c>
      <c r="P88" s="300">
        <v>15</v>
      </c>
      <c r="Q88" s="303">
        <v>44</v>
      </c>
      <c r="R88" s="302">
        <v>1</v>
      </c>
      <c r="S88" s="292"/>
      <c r="T88" s="300"/>
      <c r="U88" s="293"/>
      <c r="V88" s="296" t="s">
        <v>225</v>
      </c>
      <c r="W88" s="292" t="s">
        <v>463</v>
      </c>
      <c r="X88" s="292"/>
      <c r="Y88" s="292"/>
      <c r="Z88" s="303"/>
      <c r="AA88" s="291"/>
      <c r="AB88" s="300"/>
      <c r="AC88" s="293"/>
      <c r="AD88" s="304"/>
      <c r="AE88" s="301"/>
      <c r="AF88" s="296">
        <v>1</v>
      </c>
      <c r="AG88" s="297">
        <v>5</v>
      </c>
      <c r="AH88" s="305">
        <v>23.19</v>
      </c>
      <c r="AI88" s="306" t="s">
        <v>407</v>
      </c>
      <c r="AJ88" s="302">
        <v>17</v>
      </c>
      <c r="AK88" s="260">
        <f>IF(AJ88="","",(VLOOKUP(AJ88,償却率表!A:B,2,FALSE)))</f>
        <v>5.8999999999999997E-2</v>
      </c>
      <c r="AL88" s="307" t="s">
        <v>153</v>
      </c>
      <c r="AM88" s="262">
        <f>IF(AL88="","",(VLOOKUP(AL88,PD!G:H,2,FALSE)))</f>
        <v>1</v>
      </c>
      <c r="AN88" s="318">
        <v>3601209</v>
      </c>
      <c r="AO88" s="309">
        <v>1985</v>
      </c>
      <c r="AP88" s="319">
        <v>3601209</v>
      </c>
      <c r="AQ88" s="266">
        <v>1985</v>
      </c>
      <c r="AR88" s="267">
        <f t="shared" si="39"/>
        <v>29</v>
      </c>
      <c r="AS88" s="293"/>
      <c r="AT88" s="311">
        <v>1420000</v>
      </c>
      <c r="AU88" s="312"/>
      <c r="AV88" s="313"/>
      <c r="AW88" s="314"/>
      <c r="AX88" s="296"/>
      <c r="AY88" s="315" t="s">
        <v>155</v>
      </c>
      <c r="AZ88" s="248">
        <f>IF(AY88="","",(VLOOKUP(AY88,PD!J:K,2,FALSE)))</f>
        <v>1</v>
      </c>
      <c r="BA88" s="300">
        <v>2014</v>
      </c>
      <c r="BB88" s="316">
        <f t="shared" si="76"/>
        <v>0</v>
      </c>
      <c r="BC88" s="291"/>
      <c r="BD88" s="292"/>
      <c r="BE88" s="301"/>
      <c r="BF88" s="274">
        <f t="shared" si="40"/>
        <v>0</v>
      </c>
      <c r="BG88" s="275" t="str">
        <f t="shared" si="41"/>
        <v/>
      </c>
      <c r="BH88" s="276" t="str">
        <f t="shared" si="42"/>
        <v/>
      </c>
      <c r="BI88" s="276" t="str">
        <f t="shared" si="43"/>
        <v/>
      </c>
      <c r="BJ88" s="276" t="str">
        <f t="shared" si="44"/>
        <v/>
      </c>
      <c r="BK88" s="276" t="str">
        <f t="shared" si="45"/>
        <v/>
      </c>
      <c r="BL88" s="276" t="str">
        <f t="shared" si="46"/>
        <v/>
      </c>
      <c r="BM88" s="276" t="str">
        <f t="shared" si="47"/>
        <v/>
      </c>
      <c r="BN88" s="276" t="str">
        <f t="shared" si="48"/>
        <v/>
      </c>
      <c r="BO88" s="276" t="str">
        <f t="shared" si="49"/>
        <v/>
      </c>
      <c r="BP88" s="277" t="str">
        <f t="shared" si="50"/>
        <v/>
      </c>
      <c r="BQ88" s="278"/>
      <c r="BR88" s="279"/>
      <c r="BS88" s="280"/>
      <c r="BT88" s="274">
        <f t="shared" si="51"/>
        <v>0</v>
      </c>
      <c r="BU88" s="275" t="str">
        <f t="shared" si="52"/>
        <v/>
      </c>
      <c r="BV88" s="276" t="str">
        <f t="shared" si="53"/>
        <v/>
      </c>
      <c r="BW88" s="276" t="str">
        <f t="shared" si="54"/>
        <v/>
      </c>
      <c r="BX88" s="276" t="str">
        <f t="shared" si="55"/>
        <v/>
      </c>
      <c r="BY88" s="276" t="str">
        <f t="shared" si="56"/>
        <v/>
      </c>
      <c r="BZ88" s="276" t="str">
        <f t="shared" si="57"/>
        <v/>
      </c>
      <c r="CA88" s="276" t="str">
        <f t="shared" si="58"/>
        <v/>
      </c>
      <c r="CB88" s="276" t="str">
        <f t="shared" si="59"/>
        <v/>
      </c>
      <c r="CC88" s="276" t="str">
        <f t="shared" si="60"/>
        <v/>
      </c>
      <c r="CD88" s="276" t="str">
        <f t="shared" si="61"/>
        <v/>
      </c>
      <c r="CE88" s="277" t="str">
        <f t="shared" si="62"/>
        <v/>
      </c>
      <c r="CF88" s="278"/>
      <c r="CG88" s="281"/>
      <c r="CH88" s="281"/>
      <c r="CI88" s="281"/>
      <c r="CJ88" s="280"/>
      <c r="CK88" s="282">
        <f t="shared" si="63"/>
        <v>0</v>
      </c>
      <c r="CL88" s="283">
        <f t="shared" si="64"/>
        <v>1420000</v>
      </c>
      <c r="CM88" s="284">
        <f t="shared" si="65"/>
        <v>0</v>
      </c>
      <c r="CN88" s="284">
        <f t="shared" si="66"/>
        <v>1419999</v>
      </c>
      <c r="CO88" s="284">
        <f t="shared" si="67"/>
        <v>1</v>
      </c>
      <c r="CP88" s="280">
        <f t="shared" si="68"/>
        <v>1</v>
      </c>
      <c r="CQ88" s="285"/>
      <c r="CR88" s="291"/>
      <c r="CS88" s="293"/>
      <c r="CV88" s="291"/>
      <c r="CW88" s="292"/>
      <c r="CX88" s="292"/>
      <c r="CY88" s="292"/>
      <c r="CZ88" s="292"/>
      <c r="DA88" s="292"/>
      <c r="DB88" s="292"/>
      <c r="DC88" s="292"/>
      <c r="DD88" s="292"/>
      <c r="DE88" s="293"/>
      <c r="DF88" s="291"/>
      <c r="DG88" s="292"/>
      <c r="DH88" s="292"/>
      <c r="DI88" s="292"/>
      <c r="DJ88" s="292"/>
      <c r="DK88" s="292"/>
      <c r="DL88" s="292"/>
      <c r="DM88" s="292"/>
      <c r="DN88" s="292"/>
      <c r="DO88" s="292"/>
      <c r="DP88" s="293"/>
      <c r="DQ88" s="141"/>
      <c r="DR88" s="291"/>
      <c r="DS88" s="292"/>
      <c r="DT88" s="292"/>
      <c r="DU88" s="292"/>
      <c r="DV88" s="292"/>
      <c r="DW88" s="292"/>
      <c r="DX88" s="292"/>
      <c r="DY88" s="292"/>
      <c r="DZ88" s="292"/>
      <c r="EA88" s="292"/>
      <c r="EB88" s="292"/>
      <c r="EC88" s="292"/>
      <c r="ED88" s="292"/>
      <c r="EE88" s="292"/>
      <c r="EF88" s="301"/>
      <c r="EG88" s="301"/>
      <c r="EH88" s="301"/>
      <c r="EI88" s="301"/>
      <c r="EJ88" s="301"/>
      <c r="EK88" s="301"/>
      <c r="EL88" s="301"/>
      <c r="EM88" s="301"/>
      <c r="EN88" s="301"/>
      <c r="EO88" s="317">
        <f t="shared" si="69"/>
        <v>0</v>
      </c>
      <c r="EP88" s="301"/>
      <c r="EQ88" s="293"/>
      <c r="ES88" s="288">
        <f t="shared" si="70"/>
        <v>2014</v>
      </c>
      <c r="ET88" s="289">
        <f t="shared" si="71"/>
        <v>0</v>
      </c>
      <c r="EU88" s="290">
        <f t="shared" si="72"/>
        <v>0</v>
      </c>
      <c r="EV88" s="290">
        <f t="shared" si="73"/>
        <v>0</v>
      </c>
      <c r="EW88" s="290">
        <f t="shared" si="74"/>
        <v>0</v>
      </c>
      <c r="EX88" s="291"/>
      <c r="EY88" s="292"/>
      <c r="EZ88" s="292"/>
      <c r="FA88" s="293"/>
      <c r="FB88" s="294">
        <f t="shared" si="75"/>
        <v>0</v>
      </c>
    </row>
    <row r="89" spans="1:158" s="287" customFormat="1" x14ac:dyDescent="0.15">
      <c r="A89" s="296">
        <v>75</v>
      </c>
      <c r="B89" s="297"/>
      <c r="C89" s="298" t="s">
        <v>161</v>
      </c>
      <c r="D89" s="248">
        <f>IF(C89="","",(VLOOKUP(C89,PD!A:B,2,FALSE)))</f>
        <v>12</v>
      </c>
      <c r="E89" s="299" t="s">
        <v>412</v>
      </c>
      <c r="F89" s="299" t="s">
        <v>497</v>
      </c>
      <c r="G89" s="292" t="s">
        <v>465</v>
      </c>
      <c r="H89" s="300">
        <v>1</v>
      </c>
      <c r="I89" s="292" t="s">
        <v>329</v>
      </c>
      <c r="J89" s="300">
        <v>9</v>
      </c>
      <c r="K89" s="293"/>
      <c r="L89" s="291"/>
      <c r="M89" s="292" t="s">
        <v>312</v>
      </c>
      <c r="N89" s="301"/>
      <c r="O89" s="302">
        <v>1</v>
      </c>
      <c r="P89" s="300">
        <v>15</v>
      </c>
      <c r="Q89" s="303">
        <v>44</v>
      </c>
      <c r="R89" s="302">
        <v>1</v>
      </c>
      <c r="S89" s="292"/>
      <c r="T89" s="300"/>
      <c r="U89" s="293"/>
      <c r="V89" s="296" t="s">
        <v>225</v>
      </c>
      <c r="W89" s="292" t="s">
        <v>463</v>
      </c>
      <c r="X89" s="292"/>
      <c r="Y89" s="292"/>
      <c r="Z89" s="303"/>
      <c r="AA89" s="291"/>
      <c r="AB89" s="300"/>
      <c r="AC89" s="293"/>
      <c r="AD89" s="304"/>
      <c r="AE89" s="301"/>
      <c r="AF89" s="296">
        <v>1</v>
      </c>
      <c r="AG89" s="297">
        <v>5</v>
      </c>
      <c r="AH89" s="305">
        <v>57.55</v>
      </c>
      <c r="AI89" s="306" t="s">
        <v>407</v>
      </c>
      <c r="AJ89" s="302">
        <v>22</v>
      </c>
      <c r="AK89" s="260">
        <f>IF(AJ89="","",(VLOOKUP(AJ89,償却率表!A:B,2,FALSE)))</f>
        <v>4.5999999999999999E-2</v>
      </c>
      <c r="AL89" s="307" t="s">
        <v>153</v>
      </c>
      <c r="AM89" s="262">
        <f>IF(AL89="","",(VLOOKUP(AL89,PD!G:H,2,FALSE)))</f>
        <v>1</v>
      </c>
      <c r="AN89" s="318">
        <v>4221210</v>
      </c>
      <c r="AO89" s="309">
        <v>1985</v>
      </c>
      <c r="AP89" s="319">
        <v>4221210</v>
      </c>
      <c r="AQ89" s="266">
        <v>1985</v>
      </c>
      <c r="AR89" s="267">
        <f t="shared" si="39"/>
        <v>29</v>
      </c>
      <c r="AS89" s="293"/>
      <c r="AT89" s="311">
        <v>7999000</v>
      </c>
      <c r="AU89" s="312"/>
      <c r="AV89" s="313"/>
      <c r="AW89" s="314"/>
      <c r="AX89" s="296"/>
      <c r="AY89" s="315" t="s">
        <v>155</v>
      </c>
      <c r="AZ89" s="248">
        <f>IF(AY89="","",(VLOOKUP(AY89,PD!J:K,2,FALSE)))</f>
        <v>1</v>
      </c>
      <c r="BA89" s="300">
        <v>2014</v>
      </c>
      <c r="BB89" s="316">
        <f t="shared" si="76"/>
        <v>0</v>
      </c>
      <c r="BC89" s="291"/>
      <c r="BD89" s="292"/>
      <c r="BE89" s="301"/>
      <c r="BF89" s="274">
        <f t="shared" si="40"/>
        <v>0</v>
      </c>
      <c r="BG89" s="275" t="str">
        <f t="shared" si="41"/>
        <v/>
      </c>
      <c r="BH89" s="276" t="str">
        <f t="shared" si="42"/>
        <v/>
      </c>
      <c r="BI89" s="276" t="str">
        <f t="shared" si="43"/>
        <v/>
      </c>
      <c r="BJ89" s="276" t="str">
        <f t="shared" si="44"/>
        <v/>
      </c>
      <c r="BK89" s="276" t="str">
        <f t="shared" si="45"/>
        <v/>
      </c>
      <c r="BL89" s="276" t="str">
        <f t="shared" si="46"/>
        <v/>
      </c>
      <c r="BM89" s="276" t="str">
        <f t="shared" si="47"/>
        <v/>
      </c>
      <c r="BN89" s="276" t="str">
        <f t="shared" si="48"/>
        <v/>
      </c>
      <c r="BO89" s="276" t="str">
        <f t="shared" si="49"/>
        <v/>
      </c>
      <c r="BP89" s="277" t="str">
        <f t="shared" si="50"/>
        <v/>
      </c>
      <c r="BQ89" s="278"/>
      <c r="BR89" s="279"/>
      <c r="BS89" s="280"/>
      <c r="BT89" s="274">
        <f t="shared" si="51"/>
        <v>0</v>
      </c>
      <c r="BU89" s="275" t="str">
        <f t="shared" si="52"/>
        <v/>
      </c>
      <c r="BV89" s="276" t="str">
        <f t="shared" si="53"/>
        <v/>
      </c>
      <c r="BW89" s="276" t="str">
        <f t="shared" si="54"/>
        <v/>
      </c>
      <c r="BX89" s="276" t="str">
        <f t="shared" si="55"/>
        <v/>
      </c>
      <c r="BY89" s="276" t="str">
        <f t="shared" si="56"/>
        <v/>
      </c>
      <c r="BZ89" s="276" t="str">
        <f t="shared" si="57"/>
        <v/>
      </c>
      <c r="CA89" s="276" t="str">
        <f t="shared" si="58"/>
        <v/>
      </c>
      <c r="CB89" s="276" t="str">
        <f t="shared" si="59"/>
        <v/>
      </c>
      <c r="CC89" s="276" t="str">
        <f t="shared" si="60"/>
        <v/>
      </c>
      <c r="CD89" s="276" t="str">
        <f t="shared" si="61"/>
        <v/>
      </c>
      <c r="CE89" s="277" t="str">
        <f t="shared" si="62"/>
        <v/>
      </c>
      <c r="CF89" s="278"/>
      <c r="CG89" s="281"/>
      <c r="CH89" s="281"/>
      <c r="CI89" s="281"/>
      <c r="CJ89" s="280"/>
      <c r="CK89" s="282">
        <f t="shared" si="63"/>
        <v>0</v>
      </c>
      <c r="CL89" s="283">
        <f t="shared" si="64"/>
        <v>7999000</v>
      </c>
      <c r="CM89" s="284">
        <f t="shared" si="65"/>
        <v>0</v>
      </c>
      <c r="CN89" s="284">
        <f t="shared" si="66"/>
        <v>7998999</v>
      </c>
      <c r="CO89" s="284">
        <f t="shared" si="67"/>
        <v>1</v>
      </c>
      <c r="CP89" s="280">
        <f t="shared" si="68"/>
        <v>1</v>
      </c>
      <c r="CQ89" s="285"/>
      <c r="CR89" s="291"/>
      <c r="CS89" s="293"/>
      <c r="CV89" s="291"/>
      <c r="CW89" s="292"/>
      <c r="CX89" s="292"/>
      <c r="CY89" s="292"/>
      <c r="CZ89" s="292"/>
      <c r="DA89" s="292"/>
      <c r="DB89" s="292"/>
      <c r="DC89" s="292"/>
      <c r="DD89" s="292"/>
      <c r="DE89" s="293"/>
      <c r="DF89" s="291"/>
      <c r="DG89" s="292"/>
      <c r="DH89" s="292"/>
      <c r="DI89" s="292"/>
      <c r="DJ89" s="292"/>
      <c r="DK89" s="292"/>
      <c r="DL89" s="292"/>
      <c r="DM89" s="292"/>
      <c r="DN89" s="292"/>
      <c r="DO89" s="292"/>
      <c r="DP89" s="293"/>
      <c r="DQ89" s="141"/>
      <c r="DR89" s="291"/>
      <c r="DS89" s="292"/>
      <c r="DT89" s="292"/>
      <c r="DU89" s="292"/>
      <c r="DV89" s="292"/>
      <c r="DW89" s="292"/>
      <c r="DX89" s="292"/>
      <c r="DY89" s="292"/>
      <c r="DZ89" s="292"/>
      <c r="EA89" s="292"/>
      <c r="EB89" s="292"/>
      <c r="EC89" s="292"/>
      <c r="ED89" s="292"/>
      <c r="EE89" s="292"/>
      <c r="EF89" s="301"/>
      <c r="EG89" s="301"/>
      <c r="EH89" s="301"/>
      <c r="EI89" s="301"/>
      <c r="EJ89" s="301"/>
      <c r="EK89" s="301"/>
      <c r="EL89" s="301"/>
      <c r="EM89" s="301"/>
      <c r="EN89" s="301"/>
      <c r="EO89" s="317">
        <f t="shared" si="69"/>
        <v>0</v>
      </c>
      <c r="EP89" s="301"/>
      <c r="EQ89" s="293"/>
      <c r="ES89" s="288">
        <f t="shared" si="70"/>
        <v>2014</v>
      </c>
      <c r="ET89" s="289">
        <f t="shared" si="71"/>
        <v>0</v>
      </c>
      <c r="EU89" s="290">
        <f t="shared" si="72"/>
        <v>0</v>
      </c>
      <c r="EV89" s="290">
        <f t="shared" si="73"/>
        <v>0</v>
      </c>
      <c r="EW89" s="290">
        <f t="shared" si="74"/>
        <v>0</v>
      </c>
      <c r="EX89" s="291"/>
      <c r="EY89" s="292"/>
      <c r="EZ89" s="292"/>
      <c r="FA89" s="293"/>
      <c r="FB89" s="294">
        <f t="shared" si="75"/>
        <v>0</v>
      </c>
    </row>
    <row r="90" spans="1:158" s="287" customFormat="1" x14ac:dyDescent="0.15">
      <c r="A90" s="296">
        <v>76</v>
      </c>
      <c r="B90" s="297"/>
      <c r="C90" s="298" t="s">
        <v>161</v>
      </c>
      <c r="D90" s="248">
        <f>IF(C90="","",(VLOOKUP(C90,PD!A:B,2,FALSE)))</f>
        <v>12</v>
      </c>
      <c r="E90" s="299" t="s">
        <v>412</v>
      </c>
      <c r="F90" s="299" t="s">
        <v>498</v>
      </c>
      <c r="G90" s="292" t="s">
        <v>465</v>
      </c>
      <c r="H90" s="300">
        <v>1</v>
      </c>
      <c r="I90" s="292" t="s">
        <v>355</v>
      </c>
      <c r="J90" s="300">
        <v>9</v>
      </c>
      <c r="K90" s="293"/>
      <c r="L90" s="291"/>
      <c r="M90" s="292" t="s">
        <v>312</v>
      </c>
      <c r="N90" s="301"/>
      <c r="O90" s="302">
        <v>1</v>
      </c>
      <c r="P90" s="300">
        <v>15</v>
      </c>
      <c r="Q90" s="303">
        <v>44</v>
      </c>
      <c r="R90" s="302">
        <v>1</v>
      </c>
      <c r="S90" s="292"/>
      <c r="T90" s="300"/>
      <c r="U90" s="293"/>
      <c r="V90" s="296" t="s">
        <v>225</v>
      </c>
      <c r="W90" s="292" t="s">
        <v>463</v>
      </c>
      <c r="X90" s="292"/>
      <c r="Y90" s="292"/>
      <c r="Z90" s="303"/>
      <c r="AA90" s="291"/>
      <c r="AB90" s="300"/>
      <c r="AC90" s="293"/>
      <c r="AD90" s="304"/>
      <c r="AE90" s="301"/>
      <c r="AF90" s="296">
        <v>1</v>
      </c>
      <c r="AG90" s="297">
        <v>5</v>
      </c>
      <c r="AH90" s="305">
        <v>9.94</v>
      </c>
      <c r="AI90" s="306" t="s">
        <v>407</v>
      </c>
      <c r="AJ90" s="302">
        <v>17</v>
      </c>
      <c r="AK90" s="260">
        <f>IF(AJ90="","",(VLOOKUP(AJ90,償却率表!A:B,2,FALSE)))</f>
        <v>5.8999999999999997E-2</v>
      </c>
      <c r="AL90" s="307" t="s">
        <v>153</v>
      </c>
      <c r="AM90" s="262">
        <f>IF(AL90="","",(VLOOKUP(AL90,PD!G:H,2,FALSE)))</f>
        <v>1</v>
      </c>
      <c r="AN90" s="318" t="s">
        <v>479</v>
      </c>
      <c r="AO90" s="309">
        <v>1985</v>
      </c>
      <c r="AP90" s="319"/>
      <c r="AQ90" s="266">
        <v>1985</v>
      </c>
      <c r="AR90" s="267">
        <f t="shared" si="39"/>
        <v>29</v>
      </c>
      <c r="AS90" s="293"/>
      <c r="AT90" s="311"/>
      <c r="AU90" s="312"/>
      <c r="AV90" s="313">
        <v>470000</v>
      </c>
      <c r="AW90" s="314"/>
      <c r="AX90" s="296">
        <v>1</v>
      </c>
      <c r="AY90" s="315" t="s">
        <v>438</v>
      </c>
      <c r="AZ90" s="248">
        <f>IF(AY90="","",(VLOOKUP(AY90,PD!J:K,2,FALSE)))</f>
        <v>3</v>
      </c>
      <c r="BA90" s="300">
        <v>2014</v>
      </c>
      <c r="BB90" s="316">
        <f t="shared" si="76"/>
        <v>0</v>
      </c>
      <c r="BC90" s="291"/>
      <c r="BD90" s="292"/>
      <c r="BE90" s="301"/>
      <c r="BF90" s="274">
        <f t="shared" si="40"/>
        <v>0</v>
      </c>
      <c r="BG90" s="275" t="str">
        <f t="shared" si="41"/>
        <v/>
      </c>
      <c r="BH90" s="276" t="str">
        <f t="shared" si="42"/>
        <v/>
      </c>
      <c r="BI90" s="276" t="str">
        <f t="shared" si="43"/>
        <v/>
      </c>
      <c r="BJ90" s="276" t="str">
        <f t="shared" si="44"/>
        <v/>
      </c>
      <c r="BK90" s="276" t="str">
        <f t="shared" si="45"/>
        <v/>
      </c>
      <c r="BL90" s="276" t="str">
        <f t="shared" si="46"/>
        <v/>
      </c>
      <c r="BM90" s="276" t="str">
        <f t="shared" si="47"/>
        <v/>
      </c>
      <c r="BN90" s="276" t="str">
        <f t="shared" si="48"/>
        <v/>
      </c>
      <c r="BO90" s="276" t="str">
        <f t="shared" si="49"/>
        <v/>
      </c>
      <c r="BP90" s="277" t="str">
        <f t="shared" si="50"/>
        <v/>
      </c>
      <c r="BQ90" s="278"/>
      <c r="BR90" s="279"/>
      <c r="BS90" s="280"/>
      <c r="BT90" s="274">
        <f t="shared" si="51"/>
        <v>0</v>
      </c>
      <c r="BU90" s="275" t="str">
        <f t="shared" si="52"/>
        <v/>
      </c>
      <c r="BV90" s="276" t="str">
        <f t="shared" si="53"/>
        <v/>
      </c>
      <c r="BW90" s="276" t="str">
        <f t="shared" si="54"/>
        <v/>
      </c>
      <c r="BX90" s="276" t="str">
        <f t="shared" si="55"/>
        <v/>
      </c>
      <c r="BY90" s="276" t="str">
        <f t="shared" si="56"/>
        <v/>
      </c>
      <c r="BZ90" s="276" t="str">
        <f t="shared" si="57"/>
        <v/>
      </c>
      <c r="CA90" s="276" t="str">
        <f t="shared" si="58"/>
        <v/>
      </c>
      <c r="CB90" s="276" t="str">
        <f t="shared" si="59"/>
        <v/>
      </c>
      <c r="CC90" s="276" t="str">
        <f t="shared" si="60"/>
        <v/>
      </c>
      <c r="CD90" s="276" t="str">
        <f t="shared" si="61"/>
        <v/>
      </c>
      <c r="CE90" s="277" t="str">
        <f t="shared" si="62"/>
        <v/>
      </c>
      <c r="CF90" s="278"/>
      <c r="CG90" s="281"/>
      <c r="CH90" s="281"/>
      <c r="CI90" s="281"/>
      <c r="CJ90" s="280"/>
      <c r="CK90" s="282">
        <f t="shared" si="63"/>
        <v>0</v>
      </c>
      <c r="CL90" s="283">
        <f t="shared" si="64"/>
        <v>470000</v>
      </c>
      <c r="CM90" s="284">
        <f t="shared" si="65"/>
        <v>0</v>
      </c>
      <c r="CN90" s="284">
        <f t="shared" si="66"/>
        <v>469999</v>
      </c>
      <c r="CO90" s="284">
        <f t="shared" si="67"/>
        <v>1</v>
      </c>
      <c r="CP90" s="280">
        <f t="shared" si="68"/>
        <v>1</v>
      </c>
      <c r="CQ90" s="285"/>
      <c r="CR90" s="291"/>
      <c r="CS90" s="293"/>
      <c r="CV90" s="291"/>
      <c r="CW90" s="292"/>
      <c r="CX90" s="292"/>
      <c r="CY90" s="292"/>
      <c r="CZ90" s="292"/>
      <c r="DA90" s="292"/>
      <c r="DB90" s="292"/>
      <c r="DC90" s="292"/>
      <c r="DD90" s="292"/>
      <c r="DE90" s="293"/>
      <c r="DF90" s="291"/>
      <c r="DG90" s="292"/>
      <c r="DH90" s="292"/>
      <c r="DI90" s="292"/>
      <c r="DJ90" s="292"/>
      <c r="DK90" s="292"/>
      <c r="DL90" s="292"/>
      <c r="DM90" s="292"/>
      <c r="DN90" s="292"/>
      <c r="DO90" s="292"/>
      <c r="DP90" s="293"/>
      <c r="DQ90" s="141"/>
      <c r="DR90" s="291"/>
      <c r="DS90" s="292"/>
      <c r="DT90" s="292"/>
      <c r="DU90" s="292"/>
      <c r="DV90" s="292"/>
      <c r="DW90" s="292"/>
      <c r="DX90" s="292"/>
      <c r="DY90" s="292"/>
      <c r="DZ90" s="292"/>
      <c r="EA90" s="292"/>
      <c r="EB90" s="292"/>
      <c r="EC90" s="292"/>
      <c r="ED90" s="292"/>
      <c r="EE90" s="292"/>
      <c r="EF90" s="301"/>
      <c r="EG90" s="301"/>
      <c r="EH90" s="301"/>
      <c r="EI90" s="301"/>
      <c r="EJ90" s="301"/>
      <c r="EK90" s="301"/>
      <c r="EL90" s="301"/>
      <c r="EM90" s="301"/>
      <c r="EN90" s="301"/>
      <c r="EO90" s="317">
        <f t="shared" si="69"/>
        <v>0</v>
      </c>
      <c r="EP90" s="301"/>
      <c r="EQ90" s="293"/>
      <c r="ES90" s="288">
        <f t="shared" si="70"/>
        <v>2014</v>
      </c>
      <c r="ET90" s="289">
        <f t="shared" si="71"/>
        <v>0</v>
      </c>
      <c r="EU90" s="290">
        <f t="shared" si="72"/>
        <v>0</v>
      </c>
      <c r="EV90" s="290">
        <f t="shared" si="73"/>
        <v>0</v>
      </c>
      <c r="EW90" s="290">
        <f t="shared" si="74"/>
        <v>0</v>
      </c>
      <c r="EX90" s="291"/>
      <c r="EY90" s="292"/>
      <c r="EZ90" s="292"/>
      <c r="FA90" s="293"/>
      <c r="FB90" s="294">
        <f t="shared" si="75"/>
        <v>0</v>
      </c>
    </row>
    <row r="91" spans="1:158" s="287" customFormat="1" x14ac:dyDescent="0.15">
      <c r="A91" s="296">
        <v>77</v>
      </c>
      <c r="B91" s="297"/>
      <c r="C91" s="298" t="s">
        <v>161</v>
      </c>
      <c r="D91" s="248">
        <f>IF(C91="","",(VLOOKUP(C91,PD!A:B,2,FALSE)))</f>
        <v>12</v>
      </c>
      <c r="E91" s="299" t="s">
        <v>412</v>
      </c>
      <c r="F91" s="299" t="s">
        <v>494</v>
      </c>
      <c r="G91" s="292" t="s">
        <v>465</v>
      </c>
      <c r="H91" s="300">
        <v>1</v>
      </c>
      <c r="I91" s="292" t="s">
        <v>380</v>
      </c>
      <c r="J91" s="300">
        <v>9</v>
      </c>
      <c r="K91" s="293"/>
      <c r="L91" s="291"/>
      <c r="M91" s="292" t="s">
        <v>312</v>
      </c>
      <c r="N91" s="301"/>
      <c r="O91" s="302">
        <v>1</v>
      </c>
      <c r="P91" s="300">
        <v>15</v>
      </c>
      <c r="Q91" s="303">
        <v>44</v>
      </c>
      <c r="R91" s="302">
        <v>1</v>
      </c>
      <c r="S91" s="292"/>
      <c r="T91" s="300"/>
      <c r="U91" s="293"/>
      <c r="V91" s="296" t="s">
        <v>225</v>
      </c>
      <c r="W91" s="292" t="s">
        <v>463</v>
      </c>
      <c r="X91" s="292"/>
      <c r="Y91" s="292"/>
      <c r="Z91" s="303"/>
      <c r="AA91" s="291"/>
      <c r="AB91" s="300"/>
      <c r="AC91" s="293"/>
      <c r="AD91" s="304"/>
      <c r="AE91" s="301"/>
      <c r="AF91" s="296">
        <v>1</v>
      </c>
      <c r="AG91" s="297">
        <v>5</v>
      </c>
      <c r="AH91" s="305">
        <v>14</v>
      </c>
      <c r="AI91" s="306" t="s">
        <v>407</v>
      </c>
      <c r="AJ91" s="302">
        <v>17</v>
      </c>
      <c r="AK91" s="260">
        <f>IF(AJ91="","",(VLOOKUP(AJ91,償却率表!A:B,2,FALSE)))</f>
        <v>5.8999999999999997E-2</v>
      </c>
      <c r="AL91" s="307" t="s">
        <v>153</v>
      </c>
      <c r="AM91" s="262">
        <f>IF(AL91="","",(VLOOKUP(AL91,PD!G:H,2,FALSE)))</f>
        <v>1</v>
      </c>
      <c r="AN91" s="318" t="s">
        <v>479</v>
      </c>
      <c r="AO91" s="309">
        <v>1985</v>
      </c>
      <c r="AP91" s="319"/>
      <c r="AQ91" s="266">
        <v>1985</v>
      </c>
      <c r="AR91" s="267">
        <f t="shared" si="39"/>
        <v>29</v>
      </c>
      <c r="AS91" s="293"/>
      <c r="AT91" s="311"/>
      <c r="AU91" s="312"/>
      <c r="AV91" s="313">
        <v>770000</v>
      </c>
      <c r="AW91" s="314"/>
      <c r="AX91" s="296">
        <v>1</v>
      </c>
      <c r="AY91" s="315" t="s">
        <v>438</v>
      </c>
      <c r="AZ91" s="248">
        <f>IF(AY91="","",(VLOOKUP(AY91,PD!J:K,2,FALSE)))</f>
        <v>3</v>
      </c>
      <c r="BA91" s="300">
        <v>2014</v>
      </c>
      <c r="BB91" s="316">
        <f t="shared" si="76"/>
        <v>0</v>
      </c>
      <c r="BC91" s="291"/>
      <c r="BD91" s="292"/>
      <c r="BE91" s="301"/>
      <c r="BF91" s="274">
        <f t="shared" si="40"/>
        <v>0</v>
      </c>
      <c r="BG91" s="275" t="str">
        <f t="shared" si="41"/>
        <v/>
      </c>
      <c r="BH91" s="276" t="str">
        <f t="shared" si="42"/>
        <v/>
      </c>
      <c r="BI91" s="276" t="str">
        <f t="shared" si="43"/>
        <v/>
      </c>
      <c r="BJ91" s="276" t="str">
        <f t="shared" si="44"/>
        <v/>
      </c>
      <c r="BK91" s="276" t="str">
        <f t="shared" si="45"/>
        <v/>
      </c>
      <c r="BL91" s="276" t="str">
        <f t="shared" si="46"/>
        <v/>
      </c>
      <c r="BM91" s="276" t="str">
        <f t="shared" si="47"/>
        <v/>
      </c>
      <c r="BN91" s="276" t="str">
        <f t="shared" si="48"/>
        <v/>
      </c>
      <c r="BO91" s="276" t="str">
        <f t="shared" si="49"/>
        <v/>
      </c>
      <c r="BP91" s="277" t="str">
        <f t="shared" si="50"/>
        <v/>
      </c>
      <c r="BQ91" s="278"/>
      <c r="BR91" s="279"/>
      <c r="BS91" s="280"/>
      <c r="BT91" s="274">
        <f t="shared" si="51"/>
        <v>0</v>
      </c>
      <c r="BU91" s="275" t="str">
        <f t="shared" si="52"/>
        <v/>
      </c>
      <c r="BV91" s="276" t="str">
        <f t="shared" si="53"/>
        <v/>
      </c>
      <c r="BW91" s="276" t="str">
        <f t="shared" si="54"/>
        <v/>
      </c>
      <c r="BX91" s="276" t="str">
        <f t="shared" si="55"/>
        <v/>
      </c>
      <c r="BY91" s="276" t="str">
        <f t="shared" si="56"/>
        <v/>
      </c>
      <c r="BZ91" s="276" t="str">
        <f t="shared" si="57"/>
        <v/>
      </c>
      <c r="CA91" s="276" t="str">
        <f t="shared" si="58"/>
        <v/>
      </c>
      <c r="CB91" s="276" t="str">
        <f t="shared" si="59"/>
        <v/>
      </c>
      <c r="CC91" s="276" t="str">
        <f t="shared" si="60"/>
        <v/>
      </c>
      <c r="CD91" s="276" t="str">
        <f t="shared" si="61"/>
        <v/>
      </c>
      <c r="CE91" s="277" t="str">
        <f t="shared" si="62"/>
        <v/>
      </c>
      <c r="CF91" s="278"/>
      <c r="CG91" s="281"/>
      <c r="CH91" s="281"/>
      <c r="CI91" s="281"/>
      <c r="CJ91" s="280"/>
      <c r="CK91" s="282">
        <f t="shared" si="63"/>
        <v>0</v>
      </c>
      <c r="CL91" s="283">
        <f t="shared" si="64"/>
        <v>770000</v>
      </c>
      <c r="CM91" s="284">
        <f t="shared" si="65"/>
        <v>0</v>
      </c>
      <c r="CN91" s="284">
        <f t="shared" si="66"/>
        <v>769999</v>
      </c>
      <c r="CO91" s="284">
        <f t="shared" si="67"/>
        <v>1</v>
      </c>
      <c r="CP91" s="280">
        <f t="shared" si="68"/>
        <v>1</v>
      </c>
      <c r="CQ91" s="285"/>
      <c r="CR91" s="291"/>
      <c r="CS91" s="293"/>
      <c r="CV91" s="291"/>
      <c r="CW91" s="292"/>
      <c r="CX91" s="292"/>
      <c r="CY91" s="292"/>
      <c r="CZ91" s="292"/>
      <c r="DA91" s="292"/>
      <c r="DB91" s="292"/>
      <c r="DC91" s="292"/>
      <c r="DD91" s="292"/>
      <c r="DE91" s="293"/>
      <c r="DF91" s="291"/>
      <c r="DG91" s="292"/>
      <c r="DH91" s="292"/>
      <c r="DI91" s="292"/>
      <c r="DJ91" s="292"/>
      <c r="DK91" s="292"/>
      <c r="DL91" s="292"/>
      <c r="DM91" s="292"/>
      <c r="DN91" s="292"/>
      <c r="DO91" s="292"/>
      <c r="DP91" s="293"/>
      <c r="DQ91" s="141"/>
      <c r="DR91" s="291"/>
      <c r="DS91" s="292"/>
      <c r="DT91" s="292"/>
      <c r="DU91" s="292"/>
      <c r="DV91" s="292"/>
      <c r="DW91" s="292"/>
      <c r="DX91" s="292"/>
      <c r="DY91" s="292"/>
      <c r="DZ91" s="292"/>
      <c r="EA91" s="292"/>
      <c r="EB91" s="292"/>
      <c r="EC91" s="292"/>
      <c r="ED91" s="292"/>
      <c r="EE91" s="292"/>
      <c r="EF91" s="301"/>
      <c r="EG91" s="301"/>
      <c r="EH91" s="301"/>
      <c r="EI91" s="301"/>
      <c r="EJ91" s="301"/>
      <c r="EK91" s="301"/>
      <c r="EL91" s="301"/>
      <c r="EM91" s="301"/>
      <c r="EN91" s="301"/>
      <c r="EO91" s="317">
        <f t="shared" si="69"/>
        <v>0</v>
      </c>
      <c r="EP91" s="301"/>
      <c r="EQ91" s="293"/>
      <c r="ES91" s="288">
        <f t="shared" si="70"/>
        <v>2014</v>
      </c>
      <c r="ET91" s="289">
        <f t="shared" si="71"/>
        <v>0</v>
      </c>
      <c r="EU91" s="290">
        <f t="shared" si="72"/>
        <v>0</v>
      </c>
      <c r="EV91" s="290">
        <f t="shared" si="73"/>
        <v>0</v>
      </c>
      <c r="EW91" s="290">
        <f t="shared" si="74"/>
        <v>0</v>
      </c>
      <c r="EX91" s="291"/>
      <c r="EY91" s="292"/>
      <c r="EZ91" s="292"/>
      <c r="FA91" s="293"/>
      <c r="FB91" s="294">
        <f t="shared" si="75"/>
        <v>0</v>
      </c>
    </row>
    <row r="92" spans="1:158" s="287" customFormat="1" x14ac:dyDescent="0.15">
      <c r="A92" s="296">
        <v>78</v>
      </c>
      <c r="B92" s="297"/>
      <c r="C92" s="298" t="s">
        <v>161</v>
      </c>
      <c r="D92" s="248">
        <f>IF(C92="","",(VLOOKUP(C92,PD!A:B,2,FALSE)))</f>
        <v>12</v>
      </c>
      <c r="E92" s="299" t="s">
        <v>412</v>
      </c>
      <c r="F92" s="299" t="s">
        <v>499</v>
      </c>
      <c r="G92" s="292" t="s">
        <v>465</v>
      </c>
      <c r="H92" s="300">
        <v>1</v>
      </c>
      <c r="I92" s="292" t="s">
        <v>330</v>
      </c>
      <c r="J92" s="300">
        <v>9</v>
      </c>
      <c r="K92" s="293"/>
      <c r="L92" s="291"/>
      <c r="M92" s="292" t="s">
        <v>312</v>
      </c>
      <c r="N92" s="301"/>
      <c r="O92" s="302">
        <v>1</v>
      </c>
      <c r="P92" s="300">
        <v>15</v>
      </c>
      <c r="Q92" s="303">
        <v>44</v>
      </c>
      <c r="R92" s="302">
        <v>1</v>
      </c>
      <c r="S92" s="292"/>
      <c r="T92" s="300"/>
      <c r="U92" s="293"/>
      <c r="V92" s="296" t="s">
        <v>225</v>
      </c>
      <c r="W92" s="292" t="s">
        <v>463</v>
      </c>
      <c r="X92" s="292"/>
      <c r="Y92" s="292"/>
      <c r="Z92" s="303"/>
      <c r="AA92" s="291"/>
      <c r="AB92" s="300"/>
      <c r="AC92" s="293"/>
      <c r="AD92" s="304"/>
      <c r="AE92" s="301"/>
      <c r="AF92" s="296">
        <v>1</v>
      </c>
      <c r="AG92" s="297">
        <v>5</v>
      </c>
      <c r="AH92" s="305">
        <v>23.19</v>
      </c>
      <c r="AI92" s="306" t="s">
        <v>407</v>
      </c>
      <c r="AJ92" s="302">
        <v>17</v>
      </c>
      <c r="AK92" s="260">
        <f>IF(AJ92="","",(VLOOKUP(AJ92,償却率表!A:B,2,FALSE)))</f>
        <v>5.8999999999999997E-2</v>
      </c>
      <c r="AL92" s="307" t="s">
        <v>153</v>
      </c>
      <c r="AM92" s="262">
        <f>IF(AL92="","",(VLOOKUP(AL92,PD!G:H,2,FALSE)))</f>
        <v>1</v>
      </c>
      <c r="AN92" s="318">
        <v>3621008</v>
      </c>
      <c r="AO92" s="309">
        <v>1985</v>
      </c>
      <c r="AP92" s="319">
        <v>3621008</v>
      </c>
      <c r="AQ92" s="266">
        <v>1985</v>
      </c>
      <c r="AR92" s="267">
        <f t="shared" si="39"/>
        <v>29</v>
      </c>
      <c r="AS92" s="293"/>
      <c r="AT92" s="311">
        <v>1850000</v>
      </c>
      <c r="AU92" s="312"/>
      <c r="AV92" s="313"/>
      <c r="AW92" s="314"/>
      <c r="AX92" s="296"/>
      <c r="AY92" s="315" t="s">
        <v>155</v>
      </c>
      <c r="AZ92" s="248">
        <f>IF(AY92="","",(VLOOKUP(AY92,PD!J:K,2,FALSE)))</f>
        <v>1</v>
      </c>
      <c r="BA92" s="300">
        <v>2014</v>
      </c>
      <c r="BB92" s="316">
        <f t="shared" si="76"/>
        <v>0</v>
      </c>
      <c r="BC92" s="291"/>
      <c r="BD92" s="292"/>
      <c r="BE92" s="301"/>
      <c r="BF92" s="274">
        <f t="shared" si="40"/>
        <v>0</v>
      </c>
      <c r="BG92" s="275" t="str">
        <f t="shared" si="41"/>
        <v/>
      </c>
      <c r="BH92" s="276" t="str">
        <f t="shared" si="42"/>
        <v/>
      </c>
      <c r="BI92" s="276" t="str">
        <f t="shared" si="43"/>
        <v/>
      </c>
      <c r="BJ92" s="276" t="str">
        <f t="shared" si="44"/>
        <v/>
      </c>
      <c r="BK92" s="276" t="str">
        <f t="shared" si="45"/>
        <v/>
      </c>
      <c r="BL92" s="276" t="str">
        <f t="shared" si="46"/>
        <v/>
      </c>
      <c r="BM92" s="276" t="str">
        <f t="shared" si="47"/>
        <v/>
      </c>
      <c r="BN92" s="276" t="str">
        <f t="shared" si="48"/>
        <v/>
      </c>
      <c r="BO92" s="276" t="str">
        <f t="shared" si="49"/>
        <v/>
      </c>
      <c r="BP92" s="277" t="str">
        <f t="shared" si="50"/>
        <v/>
      </c>
      <c r="BQ92" s="278"/>
      <c r="BR92" s="279"/>
      <c r="BS92" s="280"/>
      <c r="BT92" s="274">
        <f t="shared" si="51"/>
        <v>0</v>
      </c>
      <c r="BU92" s="275" t="str">
        <f t="shared" si="52"/>
        <v/>
      </c>
      <c r="BV92" s="276" t="str">
        <f t="shared" si="53"/>
        <v/>
      </c>
      <c r="BW92" s="276" t="str">
        <f t="shared" si="54"/>
        <v/>
      </c>
      <c r="BX92" s="276" t="str">
        <f t="shared" si="55"/>
        <v/>
      </c>
      <c r="BY92" s="276" t="str">
        <f t="shared" si="56"/>
        <v/>
      </c>
      <c r="BZ92" s="276" t="str">
        <f t="shared" si="57"/>
        <v/>
      </c>
      <c r="CA92" s="276" t="str">
        <f t="shared" si="58"/>
        <v/>
      </c>
      <c r="CB92" s="276" t="str">
        <f t="shared" si="59"/>
        <v/>
      </c>
      <c r="CC92" s="276" t="str">
        <f t="shared" si="60"/>
        <v/>
      </c>
      <c r="CD92" s="276" t="str">
        <f t="shared" si="61"/>
        <v/>
      </c>
      <c r="CE92" s="277" t="str">
        <f t="shared" si="62"/>
        <v/>
      </c>
      <c r="CF92" s="278"/>
      <c r="CG92" s="281"/>
      <c r="CH92" s="281"/>
      <c r="CI92" s="281"/>
      <c r="CJ92" s="280"/>
      <c r="CK92" s="282">
        <f t="shared" si="63"/>
        <v>0</v>
      </c>
      <c r="CL92" s="283">
        <f t="shared" si="64"/>
        <v>1850000</v>
      </c>
      <c r="CM92" s="284">
        <f t="shared" si="65"/>
        <v>0</v>
      </c>
      <c r="CN92" s="284">
        <f t="shared" si="66"/>
        <v>1849999</v>
      </c>
      <c r="CO92" s="284">
        <f t="shared" si="67"/>
        <v>1</v>
      </c>
      <c r="CP92" s="280">
        <f t="shared" si="68"/>
        <v>1</v>
      </c>
      <c r="CQ92" s="285"/>
      <c r="CR92" s="291"/>
      <c r="CS92" s="293"/>
      <c r="CV92" s="291"/>
      <c r="CW92" s="292"/>
      <c r="CX92" s="292"/>
      <c r="CY92" s="292"/>
      <c r="CZ92" s="292"/>
      <c r="DA92" s="292"/>
      <c r="DB92" s="292"/>
      <c r="DC92" s="292"/>
      <c r="DD92" s="292"/>
      <c r="DE92" s="293"/>
      <c r="DF92" s="291"/>
      <c r="DG92" s="292"/>
      <c r="DH92" s="292"/>
      <c r="DI92" s="292"/>
      <c r="DJ92" s="292"/>
      <c r="DK92" s="292"/>
      <c r="DL92" s="292"/>
      <c r="DM92" s="292"/>
      <c r="DN92" s="292"/>
      <c r="DO92" s="292"/>
      <c r="DP92" s="293"/>
      <c r="DQ92" s="141"/>
      <c r="DR92" s="291"/>
      <c r="DS92" s="292"/>
      <c r="DT92" s="292"/>
      <c r="DU92" s="292"/>
      <c r="DV92" s="292"/>
      <c r="DW92" s="292"/>
      <c r="DX92" s="292"/>
      <c r="DY92" s="292"/>
      <c r="DZ92" s="292"/>
      <c r="EA92" s="292"/>
      <c r="EB92" s="292"/>
      <c r="EC92" s="292"/>
      <c r="ED92" s="292"/>
      <c r="EE92" s="292"/>
      <c r="EF92" s="301"/>
      <c r="EG92" s="301"/>
      <c r="EH92" s="301"/>
      <c r="EI92" s="301"/>
      <c r="EJ92" s="301"/>
      <c r="EK92" s="301"/>
      <c r="EL92" s="301"/>
      <c r="EM92" s="301"/>
      <c r="EN92" s="301"/>
      <c r="EO92" s="317">
        <f t="shared" si="69"/>
        <v>0</v>
      </c>
      <c r="EP92" s="301"/>
      <c r="EQ92" s="293"/>
      <c r="ES92" s="288">
        <f t="shared" si="70"/>
        <v>2014</v>
      </c>
      <c r="ET92" s="289">
        <f t="shared" si="71"/>
        <v>0</v>
      </c>
      <c r="EU92" s="290">
        <f t="shared" si="72"/>
        <v>0</v>
      </c>
      <c r="EV92" s="290">
        <f t="shared" si="73"/>
        <v>0</v>
      </c>
      <c r="EW92" s="290">
        <f t="shared" si="74"/>
        <v>0</v>
      </c>
      <c r="EX92" s="291"/>
      <c r="EY92" s="292"/>
      <c r="EZ92" s="292"/>
      <c r="FA92" s="293"/>
      <c r="FB92" s="294">
        <f t="shared" si="75"/>
        <v>0</v>
      </c>
    </row>
    <row r="93" spans="1:158" s="287" customFormat="1" x14ac:dyDescent="0.15">
      <c r="A93" s="296">
        <v>79</v>
      </c>
      <c r="B93" s="297"/>
      <c r="C93" s="298" t="s">
        <v>161</v>
      </c>
      <c r="D93" s="248">
        <f>IF(C93="","",(VLOOKUP(C93,PD!A:B,2,FALSE)))</f>
        <v>12</v>
      </c>
      <c r="E93" s="299" t="s">
        <v>412</v>
      </c>
      <c r="F93" s="299" t="s">
        <v>500</v>
      </c>
      <c r="G93" s="292" t="s">
        <v>465</v>
      </c>
      <c r="H93" s="300">
        <v>1</v>
      </c>
      <c r="I93" s="292" t="s">
        <v>356</v>
      </c>
      <c r="J93" s="300">
        <v>9</v>
      </c>
      <c r="K93" s="293"/>
      <c r="L93" s="291"/>
      <c r="M93" s="292" t="s">
        <v>312</v>
      </c>
      <c r="N93" s="301"/>
      <c r="O93" s="302">
        <v>1</v>
      </c>
      <c r="P93" s="300">
        <v>15</v>
      </c>
      <c r="Q93" s="303">
        <v>44</v>
      </c>
      <c r="R93" s="302">
        <v>1</v>
      </c>
      <c r="S93" s="292"/>
      <c r="T93" s="300"/>
      <c r="U93" s="293"/>
      <c r="V93" s="296" t="s">
        <v>225</v>
      </c>
      <c r="W93" s="292" t="s">
        <v>463</v>
      </c>
      <c r="X93" s="292"/>
      <c r="Y93" s="292"/>
      <c r="Z93" s="303"/>
      <c r="AA93" s="291"/>
      <c r="AB93" s="300"/>
      <c r="AC93" s="293"/>
      <c r="AD93" s="304"/>
      <c r="AE93" s="301"/>
      <c r="AF93" s="296">
        <v>1</v>
      </c>
      <c r="AG93" s="297">
        <v>5</v>
      </c>
      <c r="AH93" s="305">
        <v>36.93</v>
      </c>
      <c r="AI93" s="306" t="s">
        <v>407</v>
      </c>
      <c r="AJ93" s="302">
        <v>15</v>
      </c>
      <c r="AK93" s="260">
        <f>IF(AJ93="","",(VLOOKUP(AJ93,償却率表!A:B,2,FALSE)))</f>
        <v>6.7000000000000004E-2</v>
      </c>
      <c r="AL93" s="307" t="s">
        <v>153</v>
      </c>
      <c r="AM93" s="262">
        <f>IF(AL93="","",(VLOOKUP(AL93,PD!G:H,2,FALSE)))</f>
        <v>1</v>
      </c>
      <c r="AN93" s="318">
        <v>4051125</v>
      </c>
      <c r="AO93" s="309">
        <v>1985</v>
      </c>
      <c r="AP93" s="319">
        <v>4051125</v>
      </c>
      <c r="AQ93" s="266">
        <v>1985</v>
      </c>
      <c r="AR93" s="267">
        <f t="shared" si="39"/>
        <v>29</v>
      </c>
      <c r="AS93" s="293"/>
      <c r="AT93" s="311">
        <v>3811000</v>
      </c>
      <c r="AU93" s="312"/>
      <c r="AV93" s="313"/>
      <c r="AW93" s="314"/>
      <c r="AX93" s="296"/>
      <c r="AY93" s="315" t="s">
        <v>155</v>
      </c>
      <c r="AZ93" s="248">
        <f>IF(AY93="","",(VLOOKUP(AY93,PD!J:K,2,FALSE)))</f>
        <v>1</v>
      </c>
      <c r="BA93" s="300">
        <v>2014</v>
      </c>
      <c r="BB93" s="316">
        <f t="shared" si="76"/>
        <v>0</v>
      </c>
      <c r="BC93" s="291"/>
      <c r="BD93" s="292"/>
      <c r="BE93" s="301"/>
      <c r="BF93" s="274">
        <f t="shared" si="40"/>
        <v>0</v>
      </c>
      <c r="BG93" s="275" t="str">
        <f t="shared" si="41"/>
        <v/>
      </c>
      <c r="BH93" s="276" t="str">
        <f t="shared" si="42"/>
        <v/>
      </c>
      <c r="BI93" s="276" t="str">
        <f t="shared" si="43"/>
        <v/>
      </c>
      <c r="BJ93" s="276" t="str">
        <f t="shared" si="44"/>
        <v/>
      </c>
      <c r="BK93" s="276" t="str">
        <f t="shared" si="45"/>
        <v/>
      </c>
      <c r="BL93" s="276" t="str">
        <f t="shared" si="46"/>
        <v/>
      </c>
      <c r="BM93" s="276" t="str">
        <f t="shared" si="47"/>
        <v/>
      </c>
      <c r="BN93" s="276" t="str">
        <f t="shared" si="48"/>
        <v/>
      </c>
      <c r="BO93" s="276" t="str">
        <f t="shared" si="49"/>
        <v/>
      </c>
      <c r="BP93" s="277" t="str">
        <f t="shared" si="50"/>
        <v/>
      </c>
      <c r="BQ93" s="278"/>
      <c r="BR93" s="279"/>
      <c r="BS93" s="280"/>
      <c r="BT93" s="274">
        <f t="shared" si="51"/>
        <v>0</v>
      </c>
      <c r="BU93" s="275" t="str">
        <f t="shared" si="52"/>
        <v/>
      </c>
      <c r="BV93" s="276" t="str">
        <f t="shared" si="53"/>
        <v/>
      </c>
      <c r="BW93" s="276" t="str">
        <f t="shared" si="54"/>
        <v/>
      </c>
      <c r="BX93" s="276" t="str">
        <f t="shared" si="55"/>
        <v/>
      </c>
      <c r="BY93" s="276" t="str">
        <f t="shared" si="56"/>
        <v/>
      </c>
      <c r="BZ93" s="276" t="str">
        <f t="shared" si="57"/>
        <v/>
      </c>
      <c r="CA93" s="276" t="str">
        <f t="shared" si="58"/>
        <v/>
      </c>
      <c r="CB93" s="276" t="str">
        <f t="shared" si="59"/>
        <v/>
      </c>
      <c r="CC93" s="276" t="str">
        <f t="shared" si="60"/>
        <v/>
      </c>
      <c r="CD93" s="276" t="str">
        <f t="shared" si="61"/>
        <v/>
      </c>
      <c r="CE93" s="277" t="str">
        <f t="shared" si="62"/>
        <v/>
      </c>
      <c r="CF93" s="278"/>
      <c r="CG93" s="281"/>
      <c r="CH93" s="281"/>
      <c r="CI93" s="281"/>
      <c r="CJ93" s="280"/>
      <c r="CK93" s="282">
        <f t="shared" si="63"/>
        <v>0</v>
      </c>
      <c r="CL93" s="283">
        <f t="shared" si="64"/>
        <v>3811000</v>
      </c>
      <c r="CM93" s="284">
        <f t="shared" si="65"/>
        <v>0</v>
      </c>
      <c r="CN93" s="284">
        <f t="shared" si="66"/>
        <v>3810999</v>
      </c>
      <c r="CO93" s="284">
        <f t="shared" si="67"/>
        <v>1</v>
      </c>
      <c r="CP93" s="280">
        <f t="shared" si="68"/>
        <v>1</v>
      </c>
      <c r="CQ93" s="285"/>
      <c r="CR93" s="291"/>
      <c r="CS93" s="293"/>
      <c r="CV93" s="291"/>
      <c r="CW93" s="292"/>
      <c r="CX93" s="292"/>
      <c r="CY93" s="292"/>
      <c r="CZ93" s="292"/>
      <c r="DA93" s="292"/>
      <c r="DB93" s="292"/>
      <c r="DC93" s="292"/>
      <c r="DD93" s="292"/>
      <c r="DE93" s="293"/>
      <c r="DF93" s="291"/>
      <c r="DG93" s="292"/>
      <c r="DH93" s="292"/>
      <c r="DI93" s="292"/>
      <c r="DJ93" s="292"/>
      <c r="DK93" s="292"/>
      <c r="DL93" s="292"/>
      <c r="DM93" s="292"/>
      <c r="DN93" s="292"/>
      <c r="DO93" s="292"/>
      <c r="DP93" s="293"/>
      <c r="DQ93" s="141"/>
      <c r="DR93" s="291"/>
      <c r="DS93" s="292"/>
      <c r="DT93" s="292"/>
      <c r="DU93" s="292"/>
      <c r="DV93" s="292"/>
      <c r="DW93" s="292"/>
      <c r="DX93" s="292"/>
      <c r="DY93" s="292"/>
      <c r="DZ93" s="292"/>
      <c r="EA93" s="292"/>
      <c r="EB93" s="292"/>
      <c r="EC93" s="292"/>
      <c r="ED93" s="292"/>
      <c r="EE93" s="292"/>
      <c r="EF93" s="301"/>
      <c r="EG93" s="301"/>
      <c r="EH93" s="301"/>
      <c r="EI93" s="301"/>
      <c r="EJ93" s="301"/>
      <c r="EK93" s="301"/>
      <c r="EL93" s="301"/>
      <c r="EM93" s="301"/>
      <c r="EN93" s="301"/>
      <c r="EO93" s="317">
        <f t="shared" si="69"/>
        <v>0</v>
      </c>
      <c r="EP93" s="301"/>
      <c r="EQ93" s="293"/>
      <c r="ES93" s="288">
        <f t="shared" si="70"/>
        <v>2014</v>
      </c>
      <c r="ET93" s="289">
        <f t="shared" si="71"/>
        <v>0</v>
      </c>
      <c r="EU93" s="290">
        <f t="shared" si="72"/>
        <v>0</v>
      </c>
      <c r="EV93" s="290">
        <f t="shared" si="73"/>
        <v>0</v>
      </c>
      <c r="EW93" s="290">
        <f t="shared" si="74"/>
        <v>0</v>
      </c>
      <c r="EX93" s="291"/>
      <c r="EY93" s="292"/>
      <c r="EZ93" s="292"/>
      <c r="FA93" s="293"/>
      <c r="FB93" s="294">
        <f t="shared" si="75"/>
        <v>0</v>
      </c>
    </row>
    <row r="94" spans="1:158" s="287" customFormat="1" x14ac:dyDescent="0.15">
      <c r="A94" s="296">
        <v>80</v>
      </c>
      <c r="B94" s="297"/>
      <c r="C94" s="298" t="s">
        <v>161</v>
      </c>
      <c r="D94" s="248">
        <f>IF(C94="","",(VLOOKUP(C94,PD!A:B,2,FALSE)))</f>
        <v>12</v>
      </c>
      <c r="E94" s="299" t="s">
        <v>412</v>
      </c>
      <c r="F94" s="299" t="s">
        <v>501</v>
      </c>
      <c r="G94" s="292" t="s">
        <v>465</v>
      </c>
      <c r="H94" s="300">
        <v>1</v>
      </c>
      <c r="I94" s="292" t="s">
        <v>331</v>
      </c>
      <c r="J94" s="300">
        <v>8</v>
      </c>
      <c r="K94" s="293"/>
      <c r="L94" s="291"/>
      <c r="M94" s="292" t="s">
        <v>312</v>
      </c>
      <c r="N94" s="301"/>
      <c r="O94" s="302">
        <v>1</v>
      </c>
      <c r="P94" s="300">
        <v>15</v>
      </c>
      <c r="Q94" s="303">
        <v>44</v>
      </c>
      <c r="R94" s="302">
        <v>1</v>
      </c>
      <c r="S94" s="292"/>
      <c r="T94" s="300"/>
      <c r="U94" s="293"/>
      <c r="V94" s="296" t="s">
        <v>225</v>
      </c>
      <c r="W94" s="292" t="s">
        <v>463</v>
      </c>
      <c r="X94" s="292"/>
      <c r="Y94" s="292"/>
      <c r="Z94" s="303"/>
      <c r="AA94" s="291"/>
      <c r="AB94" s="300"/>
      <c r="AC94" s="293"/>
      <c r="AD94" s="304"/>
      <c r="AE94" s="301"/>
      <c r="AF94" s="296">
        <v>1</v>
      </c>
      <c r="AG94" s="297">
        <v>5</v>
      </c>
      <c r="AH94" s="305">
        <v>68.7</v>
      </c>
      <c r="AI94" s="306" t="s">
        <v>407</v>
      </c>
      <c r="AJ94" s="302">
        <v>22</v>
      </c>
      <c r="AK94" s="260">
        <f>IF(AJ94="","",(VLOOKUP(AJ94,償却率表!A:B,2,FALSE)))</f>
        <v>4.5999999999999999E-2</v>
      </c>
      <c r="AL94" s="307" t="s">
        <v>153</v>
      </c>
      <c r="AM94" s="262">
        <f>IF(AL94="","",(VLOOKUP(AL94,PD!G:H,2,FALSE)))</f>
        <v>1</v>
      </c>
      <c r="AN94" s="318">
        <v>4160331</v>
      </c>
      <c r="AO94" s="309">
        <v>1985</v>
      </c>
      <c r="AP94" s="319">
        <v>4160331</v>
      </c>
      <c r="AQ94" s="266">
        <v>1985</v>
      </c>
      <c r="AR94" s="267">
        <f t="shared" si="39"/>
        <v>29</v>
      </c>
      <c r="AS94" s="293"/>
      <c r="AT94" s="311">
        <v>12600000</v>
      </c>
      <c r="AU94" s="312"/>
      <c r="AV94" s="313"/>
      <c r="AW94" s="314"/>
      <c r="AX94" s="296"/>
      <c r="AY94" s="315" t="s">
        <v>155</v>
      </c>
      <c r="AZ94" s="248">
        <f>IF(AY94="","",(VLOOKUP(AY94,PD!J:K,2,FALSE)))</f>
        <v>1</v>
      </c>
      <c r="BA94" s="300">
        <v>2014</v>
      </c>
      <c r="BB94" s="316">
        <f t="shared" si="76"/>
        <v>0</v>
      </c>
      <c r="BC94" s="291"/>
      <c r="BD94" s="292"/>
      <c r="BE94" s="301"/>
      <c r="BF94" s="274">
        <f t="shared" si="40"/>
        <v>0</v>
      </c>
      <c r="BG94" s="275" t="str">
        <f t="shared" si="41"/>
        <v/>
      </c>
      <c r="BH94" s="276" t="str">
        <f t="shared" si="42"/>
        <v/>
      </c>
      <c r="BI94" s="276" t="str">
        <f t="shared" si="43"/>
        <v/>
      </c>
      <c r="BJ94" s="276" t="str">
        <f t="shared" si="44"/>
        <v/>
      </c>
      <c r="BK94" s="276" t="str">
        <f t="shared" si="45"/>
        <v/>
      </c>
      <c r="BL94" s="276" t="str">
        <f t="shared" si="46"/>
        <v/>
      </c>
      <c r="BM94" s="276" t="str">
        <f t="shared" si="47"/>
        <v/>
      </c>
      <c r="BN94" s="276" t="str">
        <f t="shared" si="48"/>
        <v/>
      </c>
      <c r="BO94" s="276" t="str">
        <f t="shared" si="49"/>
        <v/>
      </c>
      <c r="BP94" s="277" t="str">
        <f t="shared" si="50"/>
        <v/>
      </c>
      <c r="BQ94" s="278"/>
      <c r="BR94" s="279"/>
      <c r="BS94" s="280"/>
      <c r="BT94" s="274">
        <f t="shared" si="51"/>
        <v>0</v>
      </c>
      <c r="BU94" s="275" t="str">
        <f t="shared" si="52"/>
        <v/>
      </c>
      <c r="BV94" s="276" t="str">
        <f t="shared" si="53"/>
        <v/>
      </c>
      <c r="BW94" s="276" t="str">
        <f t="shared" si="54"/>
        <v/>
      </c>
      <c r="BX94" s="276" t="str">
        <f t="shared" si="55"/>
        <v/>
      </c>
      <c r="BY94" s="276" t="str">
        <f t="shared" si="56"/>
        <v/>
      </c>
      <c r="BZ94" s="276" t="str">
        <f t="shared" si="57"/>
        <v/>
      </c>
      <c r="CA94" s="276" t="str">
        <f t="shared" si="58"/>
        <v/>
      </c>
      <c r="CB94" s="276" t="str">
        <f t="shared" si="59"/>
        <v/>
      </c>
      <c r="CC94" s="276" t="str">
        <f t="shared" si="60"/>
        <v/>
      </c>
      <c r="CD94" s="276" t="str">
        <f t="shared" si="61"/>
        <v/>
      </c>
      <c r="CE94" s="277" t="str">
        <f t="shared" si="62"/>
        <v/>
      </c>
      <c r="CF94" s="278"/>
      <c r="CG94" s="281"/>
      <c r="CH94" s="281"/>
      <c r="CI94" s="281"/>
      <c r="CJ94" s="280"/>
      <c r="CK94" s="282">
        <f t="shared" si="63"/>
        <v>0</v>
      </c>
      <c r="CL94" s="283">
        <f t="shared" si="64"/>
        <v>12600000</v>
      </c>
      <c r="CM94" s="284">
        <f t="shared" si="65"/>
        <v>0</v>
      </c>
      <c r="CN94" s="284">
        <f t="shared" si="66"/>
        <v>12599999</v>
      </c>
      <c r="CO94" s="284">
        <f t="shared" si="67"/>
        <v>1</v>
      </c>
      <c r="CP94" s="280">
        <f t="shared" si="68"/>
        <v>1</v>
      </c>
      <c r="CQ94" s="285"/>
      <c r="CR94" s="291"/>
      <c r="CS94" s="293"/>
      <c r="CV94" s="291"/>
      <c r="CW94" s="292"/>
      <c r="CX94" s="292"/>
      <c r="CY94" s="292"/>
      <c r="CZ94" s="292"/>
      <c r="DA94" s="292"/>
      <c r="DB94" s="292"/>
      <c r="DC94" s="292"/>
      <c r="DD94" s="292"/>
      <c r="DE94" s="293"/>
      <c r="DF94" s="291"/>
      <c r="DG94" s="292"/>
      <c r="DH94" s="292"/>
      <c r="DI94" s="292"/>
      <c r="DJ94" s="292"/>
      <c r="DK94" s="292"/>
      <c r="DL94" s="292"/>
      <c r="DM94" s="292"/>
      <c r="DN94" s="292"/>
      <c r="DO94" s="292"/>
      <c r="DP94" s="293"/>
      <c r="DQ94" s="141"/>
      <c r="DR94" s="291"/>
      <c r="DS94" s="292"/>
      <c r="DT94" s="292"/>
      <c r="DU94" s="292"/>
      <c r="DV94" s="292"/>
      <c r="DW94" s="292"/>
      <c r="DX94" s="292"/>
      <c r="DY94" s="292"/>
      <c r="DZ94" s="292"/>
      <c r="EA94" s="292"/>
      <c r="EB94" s="292"/>
      <c r="EC94" s="292"/>
      <c r="ED94" s="292"/>
      <c r="EE94" s="292"/>
      <c r="EF94" s="301"/>
      <c r="EG94" s="301"/>
      <c r="EH94" s="301"/>
      <c r="EI94" s="301"/>
      <c r="EJ94" s="301"/>
      <c r="EK94" s="301"/>
      <c r="EL94" s="301"/>
      <c r="EM94" s="301"/>
      <c r="EN94" s="301"/>
      <c r="EO94" s="317">
        <f t="shared" si="69"/>
        <v>0</v>
      </c>
      <c r="EP94" s="301"/>
      <c r="EQ94" s="293"/>
      <c r="ES94" s="288">
        <f t="shared" si="70"/>
        <v>2014</v>
      </c>
      <c r="ET94" s="289">
        <f t="shared" si="71"/>
        <v>0</v>
      </c>
      <c r="EU94" s="290">
        <f t="shared" si="72"/>
        <v>0</v>
      </c>
      <c r="EV94" s="290">
        <f t="shared" si="73"/>
        <v>0</v>
      </c>
      <c r="EW94" s="290">
        <f t="shared" si="74"/>
        <v>0</v>
      </c>
      <c r="EX94" s="291"/>
      <c r="EY94" s="292"/>
      <c r="EZ94" s="292"/>
      <c r="FA94" s="293"/>
      <c r="FB94" s="294">
        <f t="shared" si="75"/>
        <v>0</v>
      </c>
    </row>
    <row r="95" spans="1:158" s="287" customFormat="1" x14ac:dyDescent="0.15">
      <c r="A95" s="296">
        <v>81</v>
      </c>
      <c r="B95" s="297"/>
      <c r="C95" s="298" t="s">
        <v>161</v>
      </c>
      <c r="D95" s="248">
        <f>IF(C95="","",(VLOOKUP(C95,PD!A:B,2,FALSE)))</f>
        <v>12</v>
      </c>
      <c r="E95" s="299" t="s">
        <v>412</v>
      </c>
      <c r="F95" s="299" t="s">
        <v>502</v>
      </c>
      <c r="G95" s="292" t="s">
        <v>465</v>
      </c>
      <c r="H95" s="300">
        <v>1</v>
      </c>
      <c r="I95" s="292" t="s">
        <v>357</v>
      </c>
      <c r="J95" s="300">
        <v>8</v>
      </c>
      <c r="K95" s="293"/>
      <c r="L95" s="291"/>
      <c r="M95" s="292" t="s">
        <v>312</v>
      </c>
      <c r="N95" s="301"/>
      <c r="O95" s="302">
        <v>1</v>
      </c>
      <c r="P95" s="300">
        <v>15</v>
      </c>
      <c r="Q95" s="303">
        <v>44</v>
      </c>
      <c r="R95" s="302">
        <v>1</v>
      </c>
      <c r="S95" s="292"/>
      <c r="T95" s="300"/>
      <c r="U95" s="293"/>
      <c r="V95" s="296" t="s">
        <v>225</v>
      </c>
      <c r="W95" s="292" t="s">
        <v>463</v>
      </c>
      <c r="X95" s="292"/>
      <c r="Y95" s="292"/>
      <c r="Z95" s="303"/>
      <c r="AA95" s="291"/>
      <c r="AB95" s="300"/>
      <c r="AC95" s="293"/>
      <c r="AD95" s="304"/>
      <c r="AE95" s="301"/>
      <c r="AF95" s="296">
        <v>1</v>
      </c>
      <c r="AG95" s="297">
        <v>5</v>
      </c>
      <c r="AH95" s="305">
        <v>9.94</v>
      </c>
      <c r="AI95" s="306" t="s">
        <v>407</v>
      </c>
      <c r="AJ95" s="302">
        <v>17</v>
      </c>
      <c r="AK95" s="260">
        <f>IF(AJ95="","",(VLOOKUP(AJ95,償却率表!A:B,2,FALSE)))</f>
        <v>5.8999999999999997E-2</v>
      </c>
      <c r="AL95" s="307" t="s">
        <v>153</v>
      </c>
      <c r="AM95" s="262">
        <f>IF(AL95="","",(VLOOKUP(AL95,PD!G:H,2,FALSE)))</f>
        <v>1</v>
      </c>
      <c r="AN95" s="318" t="s">
        <v>479</v>
      </c>
      <c r="AO95" s="309">
        <v>1985</v>
      </c>
      <c r="AP95" s="319"/>
      <c r="AQ95" s="266">
        <v>1985</v>
      </c>
      <c r="AR95" s="267">
        <f t="shared" si="39"/>
        <v>29</v>
      </c>
      <c r="AS95" s="293"/>
      <c r="AT95" s="311"/>
      <c r="AU95" s="312"/>
      <c r="AV95" s="313">
        <v>470000</v>
      </c>
      <c r="AW95" s="314"/>
      <c r="AX95" s="296">
        <v>1</v>
      </c>
      <c r="AY95" s="315" t="s">
        <v>438</v>
      </c>
      <c r="AZ95" s="248">
        <f>IF(AY95="","",(VLOOKUP(AY95,PD!J:K,2,FALSE)))</f>
        <v>3</v>
      </c>
      <c r="BA95" s="300">
        <v>2014</v>
      </c>
      <c r="BB95" s="316">
        <f t="shared" si="76"/>
        <v>0</v>
      </c>
      <c r="BC95" s="291"/>
      <c r="BD95" s="292"/>
      <c r="BE95" s="301"/>
      <c r="BF95" s="274">
        <f t="shared" si="40"/>
        <v>0</v>
      </c>
      <c r="BG95" s="275" t="str">
        <f t="shared" si="41"/>
        <v/>
      </c>
      <c r="BH95" s="276" t="str">
        <f t="shared" si="42"/>
        <v/>
      </c>
      <c r="BI95" s="276" t="str">
        <f t="shared" si="43"/>
        <v/>
      </c>
      <c r="BJ95" s="276" t="str">
        <f t="shared" si="44"/>
        <v/>
      </c>
      <c r="BK95" s="276" t="str">
        <f t="shared" si="45"/>
        <v/>
      </c>
      <c r="BL95" s="276" t="str">
        <f t="shared" si="46"/>
        <v/>
      </c>
      <c r="BM95" s="276" t="str">
        <f t="shared" si="47"/>
        <v/>
      </c>
      <c r="BN95" s="276" t="str">
        <f t="shared" si="48"/>
        <v/>
      </c>
      <c r="BO95" s="276" t="str">
        <f t="shared" si="49"/>
        <v/>
      </c>
      <c r="BP95" s="277" t="str">
        <f t="shared" si="50"/>
        <v/>
      </c>
      <c r="BQ95" s="278"/>
      <c r="BR95" s="279"/>
      <c r="BS95" s="280"/>
      <c r="BT95" s="274">
        <f t="shared" si="51"/>
        <v>0</v>
      </c>
      <c r="BU95" s="275" t="str">
        <f t="shared" si="52"/>
        <v/>
      </c>
      <c r="BV95" s="276" t="str">
        <f t="shared" si="53"/>
        <v/>
      </c>
      <c r="BW95" s="276" t="str">
        <f t="shared" si="54"/>
        <v/>
      </c>
      <c r="BX95" s="276" t="str">
        <f t="shared" si="55"/>
        <v/>
      </c>
      <c r="BY95" s="276" t="str">
        <f t="shared" si="56"/>
        <v/>
      </c>
      <c r="BZ95" s="276" t="str">
        <f t="shared" si="57"/>
        <v/>
      </c>
      <c r="CA95" s="276" t="str">
        <f t="shared" si="58"/>
        <v/>
      </c>
      <c r="CB95" s="276" t="str">
        <f t="shared" si="59"/>
        <v/>
      </c>
      <c r="CC95" s="276" t="str">
        <f t="shared" si="60"/>
        <v/>
      </c>
      <c r="CD95" s="276" t="str">
        <f t="shared" si="61"/>
        <v/>
      </c>
      <c r="CE95" s="277" t="str">
        <f t="shared" si="62"/>
        <v/>
      </c>
      <c r="CF95" s="278"/>
      <c r="CG95" s="281"/>
      <c r="CH95" s="281"/>
      <c r="CI95" s="281"/>
      <c r="CJ95" s="280"/>
      <c r="CK95" s="282">
        <f t="shared" si="63"/>
        <v>0</v>
      </c>
      <c r="CL95" s="283">
        <f t="shared" si="64"/>
        <v>470000</v>
      </c>
      <c r="CM95" s="284">
        <f t="shared" si="65"/>
        <v>0</v>
      </c>
      <c r="CN95" s="284">
        <f t="shared" si="66"/>
        <v>469999</v>
      </c>
      <c r="CO95" s="284">
        <f t="shared" si="67"/>
        <v>1</v>
      </c>
      <c r="CP95" s="280">
        <f t="shared" si="68"/>
        <v>1</v>
      </c>
      <c r="CQ95" s="285"/>
      <c r="CR95" s="291"/>
      <c r="CS95" s="293"/>
      <c r="CV95" s="291"/>
      <c r="CW95" s="292"/>
      <c r="CX95" s="292"/>
      <c r="CY95" s="292"/>
      <c r="CZ95" s="292"/>
      <c r="DA95" s="292"/>
      <c r="DB95" s="292"/>
      <c r="DC95" s="292"/>
      <c r="DD95" s="292"/>
      <c r="DE95" s="293"/>
      <c r="DF95" s="291"/>
      <c r="DG95" s="292"/>
      <c r="DH95" s="292"/>
      <c r="DI95" s="292"/>
      <c r="DJ95" s="292"/>
      <c r="DK95" s="292"/>
      <c r="DL95" s="292"/>
      <c r="DM95" s="292"/>
      <c r="DN95" s="292"/>
      <c r="DO95" s="292"/>
      <c r="DP95" s="293"/>
      <c r="DQ95" s="141"/>
      <c r="DR95" s="291"/>
      <c r="DS95" s="292"/>
      <c r="DT95" s="292"/>
      <c r="DU95" s="292"/>
      <c r="DV95" s="292"/>
      <c r="DW95" s="292"/>
      <c r="DX95" s="292"/>
      <c r="DY95" s="292"/>
      <c r="DZ95" s="292"/>
      <c r="EA95" s="292"/>
      <c r="EB95" s="292"/>
      <c r="EC95" s="292"/>
      <c r="ED95" s="292"/>
      <c r="EE95" s="292"/>
      <c r="EF95" s="301"/>
      <c r="EG95" s="301"/>
      <c r="EH95" s="301"/>
      <c r="EI95" s="301"/>
      <c r="EJ95" s="301"/>
      <c r="EK95" s="301"/>
      <c r="EL95" s="301"/>
      <c r="EM95" s="301"/>
      <c r="EN95" s="301"/>
      <c r="EO95" s="317">
        <f t="shared" si="69"/>
        <v>0</v>
      </c>
      <c r="EP95" s="301"/>
      <c r="EQ95" s="293"/>
      <c r="ES95" s="288">
        <f t="shared" si="70"/>
        <v>2014</v>
      </c>
      <c r="ET95" s="289">
        <f t="shared" si="71"/>
        <v>0</v>
      </c>
      <c r="EU95" s="290">
        <f t="shared" si="72"/>
        <v>0</v>
      </c>
      <c r="EV95" s="290">
        <f t="shared" si="73"/>
        <v>0</v>
      </c>
      <c r="EW95" s="290">
        <f t="shared" si="74"/>
        <v>0</v>
      </c>
      <c r="EX95" s="291"/>
      <c r="EY95" s="292"/>
      <c r="EZ95" s="292"/>
      <c r="FA95" s="293"/>
      <c r="FB95" s="294">
        <f t="shared" si="75"/>
        <v>0</v>
      </c>
    </row>
    <row r="96" spans="1:158" s="287" customFormat="1" x14ac:dyDescent="0.15">
      <c r="A96" s="296">
        <v>82</v>
      </c>
      <c r="B96" s="297"/>
      <c r="C96" s="298" t="s">
        <v>161</v>
      </c>
      <c r="D96" s="248">
        <f>IF(C96="","",(VLOOKUP(C96,PD!A:B,2,FALSE)))</f>
        <v>12</v>
      </c>
      <c r="E96" s="299" t="s">
        <v>412</v>
      </c>
      <c r="F96" s="299" t="s">
        <v>503</v>
      </c>
      <c r="G96" s="292" t="s">
        <v>465</v>
      </c>
      <c r="H96" s="300">
        <v>1</v>
      </c>
      <c r="I96" s="292" t="s">
        <v>358</v>
      </c>
      <c r="J96" s="300">
        <v>8</v>
      </c>
      <c r="K96" s="293"/>
      <c r="L96" s="291"/>
      <c r="M96" s="292" t="s">
        <v>312</v>
      </c>
      <c r="N96" s="301"/>
      <c r="O96" s="302">
        <v>1</v>
      </c>
      <c r="P96" s="300">
        <v>15</v>
      </c>
      <c r="Q96" s="303">
        <v>44</v>
      </c>
      <c r="R96" s="302">
        <v>1</v>
      </c>
      <c r="S96" s="292"/>
      <c r="T96" s="300"/>
      <c r="U96" s="293"/>
      <c r="V96" s="296" t="s">
        <v>225</v>
      </c>
      <c r="W96" s="292" t="s">
        <v>463</v>
      </c>
      <c r="X96" s="292"/>
      <c r="Y96" s="292"/>
      <c r="Z96" s="303"/>
      <c r="AA96" s="291"/>
      <c r="AB96" s="300"/>
      <c r="AC96" s="293"/>
      <c r="AD96" s="304"/>
      <c r="AE96" s="301"/>
      <c r="AF96" s="296">
        <v>1</v>
      </c>
      <c r="AG96" s="297">
        <v>5</v>
      </c>
      <c r="AH96" s="305">
        <v>8.2200000000000006</v>
      </c>
      <c r="AI96" s="306" t="s">
        <v>407</v>
      </c>
      <c r="AJ96" s="302">
        <v>17</v>
      </c>
      <c r="AK96" s="260">
        <f>IF(AJ96="","",(VLOOKUP(AJ96,償却率表!A:B,2,FALSE)))</f>
        <v>5.8999999999999997E-2</v>
      </c>
      <c r="AL96" s="307" t="s">
        <v>153</v>
      </c>
      <c r="AM96" s="262">
        <f>IF(AL96="","",(VLOOKUP(AL96,PD!G:H,2,FALSE)))</f>
        <v>1</v>
      </c>
      <c r="AN96" s="318" t="s">
        <v>479</v>
      </c>
      <c r="AO96" s="309">
        <v>1985</v>
      </c>
      <c r="AP96" s="319"/>
      <c r="AQ96" s="266">
        <v>1985</v>
      </c>
      <c r="AR96" s="267">
        <f t="shared" si="39"/>
        <v>29</v>
      </c>
      <c r="AS96" s="293"/>
      <c r="AT96" s="311"/>
      <c r="AU96" s="312"/>
      <c r="AV96" s="313">
        <v>370000</v>
      </c>
      <c r="AW96" s="314"/>
      <c r="AX96" s="296">
        <v>1</v>
      </c>
      <c r="AY96" s="315" t="s">
        <v>438</v>
      </c>
      <c r="AZ96" s="248">
        <f>IF(AY96="","",(VLOOKUP(AY96,PD!J:K,2,FALSE)))</f>
        <v>3</v>
      </c>
      <c r="BA96" s="300">
        <v>2014</v>
      </c>
      <c r="BB96" s="316">
        <f t="shared" si="76"/>
        <v>0</v>
      </c>
      <c r="BC96" s="291"/>
      <c r="BD96" s="292"/>
      <c r="BE96" s="301"/>
      <c r="BF96" s="274">
        <f t="shared" si="40"/>
        <v>0</v>
      </c>
      <c r="BG96" s="275" t="str">
        <f t="shared" si="41"/>
        <v/>
      </c>
      <c r="BH96" s="276" t="str">
        <f t="shared" si="42"/>
        <v/>
      </c>
      <c r="BI96" s="276" t="str">
        <f t="shared" si="43"/>
        <v/>
      </c>
      <c r="BJ96" s="276" t="str">
        <f t="shared" si="44"/>
        <v/>
      </c>
      <c r="BK96" s="276" t="str">
        <f t="shared" si="45"/>
        <v/>
      </c>
      <c r="BL96" s="276" t="str">
        <f t="shared" si="46"/>
        <v/>
      </c>
      <c r="BM96" s="276" t="str">
        <f t="shared" si="47"/>
        <v/>
      </c>
      <c r="BN96" s="276" t="str">
        <f t="shared" si="48"/>
        <v/>
      </c>
      <c r="BO96" s="276" t="str">
        <f t="shared" si="49"/>
        <v/>
      </c>
      <c r="BP96" s="277" t="str">
        <f t="shared" si="50"/>
        <v/>
      </c>
      <c r="BQ96" s="278"/>
      <c r="BR96" s="279"/>
      <c r="BS96" s="280"/>
      <c r="BT96" s="274">
        <f t="shared" si="51"/>
        <v>0</v>
      </c>
      <c r="BU96" s="275" t="str">
        <f t="shared" si="52"/>
        <v/>
      </c>
      <c r="BV96" s="276" t="str">
        <f t="shared" si="53"/>
        <v/>
      </c>
      <c r="BW96" s="276" t="str">
        <f t="shared" si="54"/>
        <v/>
      </c>
      <c r="BX96" s="276" t="str">
        <f t="shared" si="55"/>
        <v/>
      </c>
      <c r="BY96" s="276" t="str">
        <f t="shared" si="56"/>
        <v/>
      </c>
      <c r="BZ96" s="276" t="str">
        <f t="shared" si="57"/>
        <v/>
      </c>
      <c r="CA96" s="276" t="str">
        <f t="shared" si="58"/>
        <v/>
      </c>
      <c r="CB96" s="276" t="str">
        <f t="shared" si="59"/>
        <v/>
      </c>
      <c r="CC96" s="276" t="str">
        <f t="shared" si="60"/>
        <v/>
      </c>
      <c r="CD96" s="276" t="str">
        <f t="shared" si="61"/>
        <v/>
      </c>
      <c r="CE96" s="277" t="str">
        <f t="shared" si="62"/>
        <v/>
      </c>
      <c r="CF96" s="278"/>
      <c r="CG96" s="281"/>
      <c r="CH96" s="281"/>
      <c r="CI96" s="281"/>
      <c r="CJ96" s="280"/>
      <c r="CK96" s="282">
        <f t="shared" si="63"/>
        <v>0</v>
      </c>
      <c r="CL96" s="283">
        <f t="shared" si="64"/>
        <v>370000</v>
      </c>
      <c r="CM96" s="284">
        <f t="shared" si="65"/>
        <v>0</v>
      </c>
      <c r="CN96" s="284">
        <f t="shared" si="66"/>
        <v>369999</v>
      </c>
      <c r="CO96" s="284">
        <f t="shared" si="67"/>
        <v>1</v>
      </c>
      <c r="CP96" s="280">
        <f t="shared" si="68"/>
        <v>1</v>
      </c>
      <c r="CQ96" s="285"/>
      <c r="CR96" s="291"/>
      <c r="CS96" s="293"/>
      <c r="CV96" s="291"/>
      <c r="CW96" s="292"/>
      <c r="CX96" s="292"/>
      <c r="CY96" s="292"/>
      <c r="CZ96" s="292"/>
      <c r="DA96" s="292"/>
      <c r="DB96" s="292"/>
      <c r="DC96" s="292"/>
      <c r="DD96" s="292"/>
      <c r="DE96" s="293"/>
      <c r="DF96" s="291"/>
      <c r="DG96" s="292"/>
      <c r="DH96" s="292"/>
      <c r="DI96" s="292"/>
      <c r="DJ96" s="292"/>
      <c r="DK96" s="292"/>
      <c r="DL96" s="292"/>
      <c r="DM96" s="292"/>
      <c r="DN96" s="292"/>
      <c r="DO96" s="292"/>
      <c r="DP96" s="293"/>
      <c r="DQ96" s="141"/>
      <c r="DR96" s="291"/>
      <c r="DS96" s="292"/>
      <c r="DT96" s="292"/>
      <c r="DU96" s="292"/>
      <c r="DV96" s="292"/>
      <c r="DW96" s="292"/>
      <c r="DX96" s="292"/>
      <c r="DY96" s="292"/>
      <c r="DZ96" s="292"/>
      <c r="EA96" s="292"/>
      <c r="EB96" s="292"/>
      <c r="EC96" s="292"/>
      <c r="ED96" s="292"/>
      <c r="EE96" s="292"/>
      <c r="EF96" s="301"/>
      <c r="EG96" s="301"/>
      <c r="EH96" s="301"/>
      <c r="EI96" s="301"/>
      <c r="EJ96" s="301"/>
      <c r="EK96" s="301"/>
      <c r="EL96" s="301"/>
      <c r="EM96" s="301"/>
      <c r="EN96" s="301"/>
      <c r="EO96" s="317">
        <f t="shared" si="69"/>
        <v>0</v>
      </c>
      <c r="EP96" s="301"/>
      <c r="EQ96" s="293"/>
      <c r="ES96" s="288">
        <f t="shared" si="70"/>
        <v>2014</v>
      </c>
      <c r="ET96" s="289">
        <f t="shared" si="71"/>
        <v>0</v>
      </c>
      <c r="EU96" s="290">
        <f t="shared" si="72"/>
        <v>0</v>
      </c>
      <c r="EV96" s="290">
        <f t="shared" si="73"/>
        <v>0</v>
      </c>
      <c r="EW96" s="290">
        <f t="shared" si="74"/>
        <v>0</v>
      </c>
      <c r="EX96" s="291"/>
      <c r="EY96" s="292"/>
      <c r="EZ96" s="292"/>
      <c r="FA96" s="293"/>
      <c r="FB96" s="294">
        <f t="shared" si="75"/>
        <v>0</v>
      </c>
    </row>
    <row r="97" spans="1:158" s="287" customFormat="1" x14ac:dyDescent="0.15">
      <c r="A97" s="296">
        <v>83</v>
      </c>
      <c r="B97" s="297"/>
      <c r="C97" s="298" t="s">
        <v>161</v>
      </c>
      <c r="D97" s="248">
        <f>IF(C97="","",(VLOOKUP(C97,PD!A:B,2,FALSE)))</f>
        <v>12</v>
      </c>
      <c r="E97" s="299" t="s">
        <v>412</v>
      </c>
      <c r="F97" s="299" t="s">
        <v>504</v>
      </c>
      <c r="G97" s="292" t="s">
        <v>465</v>
      </c>
      <c r="H97" s="300">
        <v>1</v>
      </c>
      <c r="I97" s="292" t="s">
        <v>332</v>
      </c>
      <c r="J97" s="300">
        <v>8</v>
      </c>
      <c r="K97" s="293"/>
      <c r="L97" s="291"/>
      <c r="M97" s="292" t="s">
        <v>312</v>
      </c>
      <c r="N97" s="301"/>
      <c r="O97" s="302">
        <v>1</v>
      </c>
      <c r="P97" s="300">
        <v>15</v>
      </c>
      <c r="Q97" s="303">
        <v>44</v>
      </c>
      <c r="R97" s="302">
        <v>1</v>
      </c>
      <c r="S97" s="292"/>
      <c r="T97" s="300"/>
      <c r="U97" s="293"/>
      <c r="V97" s="296" t="s">
        <v>225</v>
      </c>
      <c r="W97" s="292" t="s">
        <v>463</v>
      </c>
      <c r="X97" s="292"/>
      <c r="Y97" s="292"/>
      <c r="Z97" s="303"/>
      <c r="AA97" s="291"/>
      <c r="AB97" s="300"/>
      <c r="AC97" s="293"/>
      <c r="AD97" s="304"/>
      <c r="AE97" s="301"/>
      <c r="AF97" s="296">
        <v>1</v>
      </c>
      <c r="AG97" s="297">
        <v>5</v>
      </c>
      <c r="AH97" s="305">
        <v>12.42</v>
      </c>
      <c r="AI97" s="306" t="s">
        <v>407</v>
      </c>
      <c r="AJ97" s="302">
        <v>17</v>
      </c>
      <c r="AK97" s="260">
        <f>IF(AJ97="","",(VLOOKUP(AJ97,償却率表!A:B,2,FALSE)))</f>
        <v>5.8999999999999997E-2</v>
      </c>
      <c r="AL97" s="307" t="s">
        <v>153</v>
      </c>
      <c r="AM97" s="262">
        <f>IF(AL97="","",(VLOOKUP(AL97,PD!G:H,2,FALSE)))</f>
        <v>1</v>
      </c>
      <c r="AN97" s="318">
        <v>4101124</v>
      </c>
      <c r="AO97" s="309">
        <v>1985</v>
      </c>
      <c r="AP97" s="319">
        <v>4101124</v>
      </c>
      <c r="AQ97" s="266">
        <v>1985</v>
      </c>
      <c r="AR97" s="267">
        <f t="shared" si="39"/>
        <v>29</v>
      </c>
      <c r="AS97" s="293"/>
      <c r="AT97" s="311">
        <v>1522500</v>
      </c>
      <c r="AU97" s="312"/>
      <c r="AV97" s="313"/>
      <c r="AW97" s="314"/>
      <c r="AX97" s="296"/>
      <c r="AY97" s="315" t="s">
        <v>155</v>
      </c>
      <c r="AZ97" s="248">
        <f>IF(AY97="","",(VLOOKUP(AY97,PD!J:K,2,FALSE)))</f>
        <v>1</v>
      </c>
      <c r="BA97" s="300">
        <v>2014</v>
      </c>
      <c r="BB97" s="316">
        <f t="shared" si="76"/>
        <v>0</v>
      </c>
      <c r="BC97" s="291"/>
      <c r="BD97" s="292"/>
      <c r="BE97" s="301"/>
      <c r="BF97" s="274">
        <f t="shared" si="40"/>
        <v>0</v>
      </c>
      <c r="BG97" s="275" t="str">
        <f t="shared" si="41"/>
        <v/>
      </c>
      <c r="BH97" s="276" t="str">
        <f t="shared" si="42"/>
        <v/>
      </c>
      <c r="BI97" s="276" t="str">
        <f t="shared" si="43"/>
        <v/>
      </c>
      <c r="BJ97" s="276" t="str">
        <f t="shared" si="44"/>
        <v/>
      </c>
      <c r="BK97" s="276" t="str">
        <f t="shared" si="45"/>
        <v/>
      </c>
      <c r="BL97" s="276" t="str">
        <f t="shared" si="46"/>
        <v/>
      </c>
      <c r="BM97" s="276" t="str">
        <f t="shared" si="47"/>
        <v/>
      </c>
      <c r="BN97" s="276" t="str">
        <f t="shared" si="48"/>
        <v/>
      </c>
      <c r="BO97" s="276" t="str">
        <f t="shared" si="49"/>
        <v/>
      </c>
      <c r="BP97" s="277" t="str">
        <f t="shared" si="50"/>
        <v/>
      </c>
      <c r="BQ97" s="278"/>
      <c r="BR97" s="279"/>
      <c r="BS97" s="280"/>
      <c r="BT97" s="274">
        <f t="shared" si="51"/>
        <v>0</v>
      </c>
      <c r="BU97" s="275" t="str">
        <f t="shared" si="52"/>
        <v/>
      </c>
      <c r="BV97" s="276" t="str">
        <f t="shared" si="53"/>
        <v/>
      </c>
      <c r="BW97" s="276" t="str">
        <f t="shared" si="54"/>
        <v/>
      </c>
      <c r="BX97" s="276" t="str">
        <f t="shared" si="55"/>
        <v/>
      </c>
      <c r="BY97" s="276" t="str">
        <f t="shared" si="56"/>
        <v/>
      </c>
      <c r="BZ97" s="276" t="str">
        <f t="shared" si="57"/>
        <v/>
      </c>
      <c r="CA97" s="276" t="str">
        <f t="shared" si="58"/>
        <v/>
      </c>
      <c r="CB97" s="276" t="str">
        <f t="shared" si="59"/>
        <v/>
      </c>
      <c r="CC97" s="276" t="str">
        <f t="shared" si="60"/>
        <v/>
      </c>
      <c r="CD97" s="276" t="str">
        <f t="shared" si="61"/>
        <v/>
      </c>
      <c r="CE97" s="277" t="str">
        <f t="shared" si="62"/>
        <v/>
      </c>
      <c r="CF97" s="278"/>
      <c r="CG97" s="281"/>
      <c r="CH97" s="281"/>
      <c r="CI97" s="281"/>
      <c r="CJ97" s="280"/>
      <c r="CK97" s="282">
        <f t="shared" si="63"/>
        <v>0</v>
      </c>
      <c r="CL97" s="283">
        <f t="shared" si="64"/>
        <v>1522500</v>
      </c>
      <c r="CM97" s="284">
        <f t="shared" si="65"/>
        <v>0</v>
      </c>
      <c r="CN97" s="284">
        <f t="shared" si="66"/>
        <v>1522499</v>
      </c>
      <c r="CO97" s="284">
        <f t="shared" si="67"/>
        <v>1</v>
      </c>
      <c r="CP97" s="280">
        <f t="shared" si="68"/>
        <v>1</v>
      </c>
      <c r="CQ97" s="285"/>
      <c r="CR97" s="291"/>
      <c r="CS97" s="293"/>
      <c r="CV97" s="291"/>
      <c r="CW97" s="292"/>
      <c r="CX97" s="292"/>
      <c r="CY97" s="292"/>
      <c r="CZ97" s="292"/>
      <c r="DA97" s="292"/>
      <c r="DB97" s="292"/>
      <c r="DC97" s="292"/>
      <c r="DD97" s="292"/>
      <c r="DE97" s="293"/>
      <c r="DF97" s="291"/>
      <c r="DG97" s="292"/>
      <c r="DH97" s="292"/>
      <c r="DI97" s="292"/>
      <c r="DJ97" s="292"/>
      <c r="DK97" s="292"/>
      <c r="DL97" s="292"/>
      <c r="DM97" s="292"/>
      <c r="DN97" s="292"/>
      <c r="DO97" s="292"/>
      <c r="DP97" s="293"/>
      <c r="DQ97" s="141"/>
      <c r="DR97" s="291"/>
      <c r="DS97" s="292"/>
      <c r="DT97" s="292"/>
      <c r="DU97" s="292"/>
      <c r="DV97" s="292"/>
      <c r="DW97" s="292"/>
      <c r="DX97" s="292"/>
      <c r="DY97" s="292"/>
      <c r="DZ97" s="292"/>
      <c r="EA97" s="292"/>
      <c r="EB97" s="292"/>
      <c r="EC97" s="292"/>
      <c r="ED97" s="292"/>
      <c r="EE97" s="292"/>
      <c r="EF97" s="301"/>
      <c r="EG97" s="301"/>
      <c r="EH97" s="301"/>
      <c r="EI97" s="301"/>
      <c r="EJ97" s="301"/>
      <c r="EK97" s="301"/>
      <c r="EL97" s="301"/>
      <c r="EM97" s="301"/>
      <c r="EN97" s="301"/>
      <c r="EO97" s="317">
        <f t="shared" si="69"/>
        <v>0</v>
      </c>
      <c r="EP97" s="301"/>
      <c r="EQ97" s="293"/>
      <c r="ES97" s="288">
        <f t="shared" si="70"/>
        <v>2014</v>
      </c>
      <c r="ET97" s="289">
        <f t="shared" si="71"/>
        <v>0</v>
      </c>
      <c r="EU97" s="290">
        <f t="shared" si="72"/>
        <v>0</v>
      </c>
      <c r="EV97" s="290">
        <f t="shared" si="73"/>
        <v>0</v>
      </c>
      <c r="EW97" s="290">
        <f t="shared" si="74"/>
        <v>0</v>
      </c>
      <c r="EX97" s="291"/>
      <c r="EY97" s="292"/>
      <c r="EZ97" s="292"/>
      <c r="FA97" s="293"/>
      <c r="FB97" s="294">
        <f t="shared" si="75"/>
        <v>0</v>
      </c>
    </row>
    <row r="98" spans="1:158" s="287" customFormat="1" x14ac:dyDescent="0.15">
      <c r="A98" s="296">
        <v>84</v>
      </c>
      <c r="B98" s="297"/>
      <c r="C98" s="298" t="s">
        <v>161</v>
      </c>
      <c r="D98" s="248">
        <f>IF(C98="","",(VLOOKUP(C98,PD!A:B,2,FALSE)))</f>
        <v>12</v>
      </c>
      <c r="E98" s="299" t="s">
        <v>412</v>
      </c>
      <c r="F98" s="299" t="s">
        <v>505</v>
      </c>
      <c r="G98" s="292" t="s">
        <v>465</v>
      </c>
      <c r="H98" s="300">
        <v>1</v>
      </c>
      <c r="I98" s="292" t="s">
        <v>359</v>
      </c>
      <c r="J98" s="300">
        <v>8</v>
      </c>
      <c r="K98" s="293"/>
      <c r="L98" s="291"/>
      <c r="M98" s="292" t="s">
        <v>312</v>
      </c>
      <c r="N98" s="301"/>
      <c r="O98" s="302">
        <v>1</v>
      </c>
      <c r="P98" s="300">
        <v>15</v>
      </c>
      <c r="Q98" s="303">
        <v>44</v>
      </c>
      <c r="R98" s="302">
        <v>1</v>
      </c>
      <c r="S98" s="292"/>
      <c r="T98" s="300"/>
      <c r="U98" s="293"/>
      <c r="V98" s="296" t="s">
        <v>225</v>
      </c>
      <c r="W98" s="292" t="s">
        <v>463</v>
      </c>
      <c r="X98" s="292"/>
      <c r="Y98" s="292"/>
      <c r="Z98" s="303"/>
      <c r="AA98" s="291"/>
      <c r="AB98" s="300"/>
      <c r="AC98" s="293"/>
      <c r="AD98" s="304"/>
      <c r="AE98" s="301"/>
      <c r="AF98" s="296">
        <v>1</v>
      </c>
      <c r="AG98" s="297">
        <v>5</v>
      </c>
      <c r="AH98" s="305">
        <v>9.94</v>
      </c>
      <c r="AI98" s="306" t="s">
        <v>407</v>
      </c>
      <c r="AJ98" s="302">
        <v>17</v>
      </c>
      <c r="AK98" s="260">
        <f>IF(AJ98="","",(VLOOKUP(AJ98,償却率表!A:B,2,FALSE)))</f>
        <v>5.8999999999999997E-2</v>
      </c>
      <c r="AL98" s="307" t="s">
        <v>153</v>
      </c>
      <c r="AM98" s="262">
        <f>IF(AL98="","",(VLOOKUP(AL98,PD!G:H,2,FALSE)))</f>
        <v>1</v>
      </c>
      <c r="AN98" s="318">
        <v>3601101</v>
      </c>
      <c r="AO98" s="309">
        <v>1985</v>
      </c>
      <c r="AP98" s="319">
        <v>3601101</v>
      </c>
      <c r="AQ98" s="266">
        <v>1985</v>
      </c>
      <c r="AR98" s="267">
        <f t="shared" si="39"/>
        <v>29</v>
      </c>
      <c r="AS98" s="293"/>
      <c r="AT98" s="311">
        <v>600000</v>
      </c>
      <c r="AU98" s="312"/>
      <c r="AV98" s="313"/>
      <c r="AW98" s="314"/>
      <c r="AX98" s="296"/>
      <c r="AY98" s="315" t="s">
        <v>155</v>
      </c>
      <c r="AZ98" s="248">
        <f>IF(AY98="","",(VLOOKUP(AY98,PD!J:K,2,FALSE)))</f>
        <v>1</v>
      </c>
      <c r="BA98" s="300">
        <v>2014</v>
      </c>
      <c r="BB98" s="316">
        <f t="shared" si="76"/>
        <v>0</v>
      </c>
      <c r="BC98" s="291"/>
      <c r="BD98" s="292"/>
      <c r="BE98" s="301"/>
      <c r="BF98" s="274">
        <f t="shared" si="40"/>
        <v>0</v>
      </c>
      <c r="BG98" s="275" t="str">
        <f t="shared" si="41"/>
        <v/>
      </c>
      <c r="BH98" s="276" t="str">
        <f t="shared" si="42"/>
        <v/>
      </c>
      <c r="BI98" s="276" t="str">
        <f t="shared" si="43"/>
        <v/>
      </c>
      <c r="BJ98" s="276" t="str">
        <f t="shared" si="44"/>
        <v/>
      </c>
      <c r="BK98" s="276" t="str">
        <f t="shared" si="45"/>
        <v/>
      </c>
      <c r="BL98" s="276" t="str">
        <f t="shared" si="46"/>
        <v/>
      </c>
      <c r="BM98" s="276" t="str">
        <f t="shared" si="47"/>
        <v/>
      </c>
      <c r="BN98" s="276" t="str">
        <f t="shared" si="48"/>
        <v/>
      </c>
      <c r="BO98" s="276" t="str">
        <f t="shared" si="49"/>
        <v/>
      </c>
      <c r="BP98" s="277" t="str">
        <f t="shared" si="50"/>
        <v/>
      </c>
      <c r="BQ98" s="278"/>
      <c r="BR98" s="279"/>
      <c r="BS98" s="280"/>
      <c r="BT98" s="274">
        <f t="shared" si="51"/>
        <v>0</v>
      </c>
      <c r="BU98" s="275" t="str">
        <f t="shared" si="52"/>
        <v/>
      </c>
      <c r="BV98" s="276" t="str">
        <f t="shared" si="53"/>
        <v/>
      </c>
      <c r="BW98" s="276" t="str">
        <f t="shared" si="54"/>
        <v/>
      </c>
      <c r="BX98" s="276" t="str">
        <f t="shared" si="55"/>
        <v/>
      </c>
      <c r="BY98" s="276" t="str">
        <f t="shared" si="56"/>
        <v/>
      </c>
      <c r="BZ98" s="276" t="str">
        <f t="shared" si="57"/>
        <v/>
      </c>
      <c r="CA98" s="276" t="str">
        <f t="shared" si="58"/>
        <v/>
      </c>
      <c r="CB98" s="276" t="str">
        <f t="shared" si="59"/>
        <v/>
      </c>
      <c r="CC98" s="276" t="str">
        <f t="shared" si="60"/>
        <v/>
      </c>
      <c r="CD98" s="276" t="str">
        <f t="shared" si="61"/>
        <v/>
      </c>
      <c r="CE98" s="277" t="str">
        <f t="shared" si="62"/>
        <v/>
      </c>
      <c r="CF98" s="278"/>
      <c r="CG98" s="281"/>
      <c r="CH98" s="281"/>
      <c r="CI98" s="281"/>
      <c r="CJ98" s="280"/>
      <c r="CK98" s="282">
        <f t="shared" si="63"/>
        <v>0</v>
      </c>
      <c r="CL98" s="283">
        <f t="shared" si="64"/>
        <v>600000</v>
      </c>
      <c r="CM98" s="284">
        <f t="shared" si="65"/>
        <v>0</v>
      </c>
      <c r="CN98" s="284">
        <f t="shared" si="66"/>
        <v>599999</v>
      </c>
      <c r="CO98" s="284">
        <f t="shared" si="67"/>
        <v>1</v>
      </c>
      <c r="CP98" s="280">
        <f t="shared" si="68"/>
        <v>1</v>
      </c>
      <c r="CQ98" s="285"/>
      <c r="CR98" s="291"/>
      <c r="CS98" s="293"/>
      <c r="CV98" s="291"/>
      <c r="CW98" s="292"/>
      <c r="CX98" s="292"/>
      <c r="CY98" s="292"/>
      <c r="CZ98" s="292"/>
      <c r="DA98" s="292"/>
      <c r="DB98" s="292"/>
      <c r="DC98" s="292"/>
      <c r="DD98" s="292"/>
      <c r="DE98" s="293"/>
      <c r="DF98" s="291"/>
      <c r="DG98" s="292"/>
      <c r="DH98" s="292"/>
      <c r="DI98" s="292"/>
      <c r="DJ98" s="292"/>
      <c r="DK98" s="292"/>
      <c r="DL98" s="292"/>
      <c r="DM98" s="292"/>
      <c r="DN98" s="292"/>
      <c r="DO98" s="292"/>
      <c r="DP98" s="293"/>
      <c r="DQ98" s="141"/>
      <c r="DR98" s="291"/>
      <c r="DS98" s="292"/>
      <c r="DT98" s="292"/>
      <c r="DU98" s="292"/>
      <c r="DV98" s="292"/>
      <c r="DW98" s="292"/>
      <c r="DX98" s="292"/>
      <c r="DY98" s="292"/>
      <c r="DZ98" s="292"/>
      <c r="EA98" s="292"/>
      <c r="EB98" s="292"/>
      <c r="EC98" s="292"/>
      <c r="ED98" s="292"/>
      <c r="EE98" s="292"/>
      <c r="EF98" s="301"/>
      <c r="EG98" s="301"/>
      <c r="EH98" s="301"/>
      <c r="EI98" s="301"/>
      <c r="EJ98" s="301"/>
      <c r="EK98" s="301"/>
      <c r="EL98" s="301"/>
      <c r="EM98" s="301"/>
      <c r="EN98" s="301"/>
      <c r="EO98" s="317">
        <f t="shared" si="69"/>
        <v>0</v>
      </c>
      <c r="EP98" s="301"/>
      <c r="EQ98" s="293"/>
      <c r="ES98" s="288">
        <f t="shared" si="70"/>
        <v>2014</v>
      </c>
      <c r="ET98" s="289">
        <f t="shared" si="71"/>
        <v>0</v>
      </c>
      <c r="EU98" s="290">
        <f t="shared" si="72"/>
        <v>0</v>
      </c>
      <c r="EV98" s="290">
        <f t="shared" si="73"/>
        <v>0</v>
      </c>
      <c r="EW98" s="290">
        <f t="shared" si="74"/>
        <v>0</v>
      </c>
      <c r="EX98" s="291"/>
      <c r="EY98" s="292"/>
      <c r="EZ98" s="292"/>
      <c r="FA98" s="293"/>
      <c r="FB98" s="294">
        <f t="shared" si="75"/>
        <v>0</v>
      </c>
    </row>
    <row r="99" spans="1:158" s="287" customFormat="1" x14ac:dyDescent="0.15">
      <c r="A99" s="296">
        <v>85</v>
      </c>
      <c r="B99" s="297"/>
      <c r="C99" s="298" t="s">
        <v>161</v>
      </c>
      <c r="D99" s="248">
        <f>IF(C99="","",(VLOOKUP(C99,PD!A:B,2,FALSE)))</f>
        <v>12</v>
      </c>
      <c r="E99" s="299" t="s">
        <v>412</v>
      </c>
      <c r="F99" s="299" t="s">
        <v>506</v>
      </c>
      <c r="G99" s="292" t="s">
        <v>465</v>
      </c>
      <c r="H99" s="300">
        <v>1</v>
      </c>
      <c r="I99" s="292" t="s">
        <v>333</v>
      </c>
      <c r="J99" s="300">
        <v>8</v>
      </c>
      <c r="K99" s="293"/>
      <c r="L99" s="291"/>
      <c r="M99" s="292" t="s">
        <v>312</v>
      </c>
      <c r="N99" s="301"/>
      <c r="O99" s="302">
        <v>1</v>
      </c>
      <c r="P99" s="300">
        <v>15</v>
      </c>
      <c r="Q99" s="303">
        <v>44</v>
      </c>
      <c r="R99" s="302">
        <v>1</v>
      </c>
      <c r="S99" s="292"/>
      <c r="T99" s="300"/>
      <c r="U99" s="293"/>
      <c r="V99" s="296" t="s">
        <v>225</v>
      </c>
      <c r="W99" s="292" t="s">
        <v>463</v>
      </c>
      <c r="X99" s="292"/>
      <c r="Y99" s="292"/>
      <c r="Z99" s="303"/>
      <c r="AA99" s="291"/>
      <c r="AB99" s="300"/>
      <c r="AC99" s="293"/>
      <c r="AD99" s="304"/>
      <c r="AE99" s="301"/>
      <c r="AF99" s="296">
        <v>1</v>
      </c>
      <c r="AG99" s="297">
        <v>5</v>
      </c>
      <c r="AH99" s="305">
        <v>23.19</v>
      </c>
      <c r="AI99" s="306" t="s">
        <v>407</v>
      </c>
      <c r="AJ99" s="302">
        <v>17</v>
      </c>
      <c r="AK99" s="260">
        <f>IF(AJ99="","",(VLOOKUP(AJ99,償却率表!A:B,2,FALSE)))</f>
        <v>5.8999999999999997E-2</v>
      </c>
      <c r="AL99" s="307" t="s">
        <v>153</v>
      </c>
      <c r="AM99" s="262">
        <f>IF(AL99="","",(VLOOKUP(AL99,PD!G:H,2,FALSE)))</f>
        <v>1</v>
      </c>
      <c r="AN99" s="318">
        <v>3601021</v>
      </c>
      <c r="AO99" s="309">
        <v>1985</v>
      </c>
      <c r="AP99" s="319">
        <v>3601021</v>
      </c>
      <c r="AQ99" s="266">
        <v>1985</v>
      </c>
      <c r="AR99" s="267">
        <f t="shared" si="39"/>
        <v>29</v>
      </c>
      <c r="AS99" s="293"/>
      <c r="AT99" s="311">
        <v>1440000</v>
      </c>
      <c r="AU99" s="312"/>
      <c r="AV99" s="313"/>
      <c r="AW99" s="314"/>
      <c r="AX99" s="296"/>
      <c r="AY99" s="315" t="s">
        <v>155</v>
      </c>
      <c r="AZ99" s="248">
        <f>IF(AY99="","",(VLOOKUP(AY99,PD!J:K,2,FALSE)))</f>
        <v>1</v>
      </c>
      <c r="BA99" s="300">
        <v>2014</v>
      </c>
      <c r="BB99" s="316">
        <f t="shared" si="76"/>
        <v>0</v>
      </c>
      <c r="BC99" s="291"/>
      <c r="BD99" s="292"/>
      <c r="BE99" s="301"/>
      <c r="BF99" s="274">
        <f t="shared" si="40"/>
        <v>0</v>
      </c>
      <c r="BG99" s="275" t="str">
        <f t="shared" si="41"/>
        <v/>
      </c>
      <c r="BH99" s="276" t="str">
        <f t="shared" si="42"/>
        <v/>
      </c>
      <c r="BI99" s="276" t="str">
        <f t="shared" si="43"/>
        <v/>
      </c>
      <c r="BJ99" s="276" t="str">
        <f t="shared" si="44"/>
        <v/>
      </c>
      <c r="BK99" s="276" t="str">
        <f t="shared" si="45"/>
        <v/>
      </c>
      <c r="BL99" s="276" t="str">
        <f t="shared" si="46"/>
        <v/>
      </c>
      <c r="BM99" s="276" t="str">
        <f t="shared" si="47"/>
        <v/>
      </c>
      <c r="BN99" s="276" t="str">
        <f t="shared" si="48"/>
        <v/>
      </c>
      <c r="BO99" s="276" t="str">
        <f t="shared" si="49"/>
        <v/>
      </c>
      <c r="BP99" s="277" t="str">
        <f t="shared" si="50"/>
        <v/>
      </c>
      <c r="BQ99" s="278"/>
      <c r="BR99" s="279"/>
      <c r="BS99" s="280"/>
      <c r="BT99" s="274">
        <f t="shared" si="51"/>
        <v>0</v>
      </c>
      <c r="BU99" s="275" t="str">
        <f t="shared" si="52"/>
        <v/>
      </c>
      <c r="BV99" s="276" t="str">
        <f t="shared" si="53"/>
        <v/>
      </c>
      <c r="BW99" s="276" t="str">
        <f t="shared" si="54"/>
        <v/>
      </c>
      <c r="BX99" s="276" t="str">
        <f t="shared" si="55"/>
        <v/>
      </c>
      <c r="BY99" s="276" t="str">
        <f t="shared" si="56"/>
        <v/>
      </c>
      <c r="BZ99" s="276" t="str">
        <f t="shared" si="57"/>
        <v/>
      </c>
      <c r="CA99" s="276" t="str">
        <f t="shared" si="58"/>
        <v/>
      </c>
      <c r="CB99" s="276" t="str">
        <f t="shared" si="59"/>
        <v/>
      </c>
      <c r="CC99" s="276" t="str">
        <f t="shared" si="60"/>
        <v/>
      </c>
      <c r="CD99" s="276" t="str">
        <f t="shared" si="61"/>
        <v/>
      </c>
      <c r="CE99" s="277" t="str">
        <f t="shared" si="62"/>
        <v/>
      </c>
      <c r="CF99" s="278"/>
      <c r="CG99" s="281"/>
      <c r="CH99" s="281"/>
      <c r="CI99" s="281"/>
      <c r="CJ99" s="280"/>
      <c r="CK99" s="282">
        <f t="shared" si="63"/>
        <v>0</v>
      </c>
      <c r="CL99" s="283">
        <f t="shared" si="64"/>
        <v>1440000</v>
      </c>
      <c r="CM99" s="284">
        <f t="shared" si="65"/>
        <v>0</v>
      </c>
      <c r="CN99" s="284">
        <f t="shared" si="66"/>
        <v>1439999</v>
      </c>
      <c r="CO99" s="284">
        <f t="shared" si="67"/>
        <v>1</v>
      </c>
      <c r="CP99" s="280">
        <f t="shared" si="68"/>
        <v>1</v>
      </c>
      <c r="CQ99" s="285"/>
      <c r="CR99" s="291"/>
      <c r="CS99" s="293"/>
      <c r="CV99" s="291"/>
      <c r="CW99" s="292"/>
      <c r="CX99" s="292"/>
      <c r="CY99" s="292"/>
      <c r="CZ99" s="292"/>
      <c r="DA99" s="292"/>
      <c r="DB99" s="292"/>
      <c r="DC99" s="292"/>
      <c r="DD99" s="292"/>
      <c r="DE99" s="293"/>
      <c r="DF99" s="291"/>
      <c r="DG99" s="292"/>
      <c r="DH99" s="292"/>
      <c r="DI99" s="292"/>
      <c r="DJ99" s="292"/>
      <c r="DK99" s="292"/>
      <c r="DL99" s="292"/>
      <c r="DM99" s="292"/>
      <c r="DN99" s="292"/>
      <c r="DO99" s="292"/>
      <c r="DP99" s="293"/>
      <c r="DQ99" s="141"/>
      <c r="DR99" s="291"/>
      <c r="DS99" s="292"/>
      <c r="DT99" s="292"/>
      <c r="DU99" s="292"/>
      <c r="DV99" s="292"/>
      <c r="DW99" s="292"/>
      <c r="DX99" s="292"/>
      <c r="DY99" s="292"/>
      <c r="DZ99" s="292"/>
      <c r="EA99" s="292"/>
      <c r="EB99" s="292"/>
      <c r="EC99" s="292"/>
      <c r="ED99" s="292"/>
      <c r="EE99" s="292"/>
      <c r="EF99" s="301"/>
      <c r="EG99" s="301"/>
      <c r="EH99" s="301"/>
      <c r="EI99" s="301"/>
      <c r="EJ99" s="301"/>
      <c r="EK99" s="301"/>
      <c r="EL99" s="301"/>
      <c r="EM99" s="301"/>
      <c r="EN99" s="301"/>
      <c r="EO99" s="317">
        <f t="shared" si="69"/>
        <v>0</v>
      </c>
      <c r="EP99" s="301"/>
      <c r="EQ99" s="293"/>
      <c r="ES99" s="288">
        <f t="shared" si="70"/>
        <v>2014</v>
      </c>
      <c r="ET99" s="289">
        <f t="shared" si="71"/>
        <v>0</v>
      </c>
      <c r="EU99" s="290">
        <f t="shared" si="72"/>
        <v>0</v>
      </c>
      <c r="EV99" s="290">
        <f t="shared" si="73"/>
        <v>0</v>
      </c>
      <c r="EW99" s="290">
        <f t="shared" si="74"/>
        <v>0</v>
      </c>
      <c r="EX99" s="291"/>
      <c r="EY99" s="292"/>
      <c r="EZ99" s="292"/>
      <c r="FA99" s="293"/>
      <c r="FB99" s="294">
        <f t="shared" si="75"/>
        <v>0</v>
      </c>
    </row>
    <row r="100" spans="1:158" s="287" customFormat="1" x14ac:dyDescent="0.15">
      <c r="A100" s="296">
        <v>86</v>
      </c>
      <c r="B100" s="297"/>
      <c r="C100" s="298" t="s">
        <v>161</v>
      </c>
      <c r="D100" s="248">
        <f>IF(C100="","",(VLOOKUP(C100,PD!A:B,2,FALSE)))</f>
        <v>12</v>
      </c>
      <c r="E100" s="299" t="s">
        <v>412</v>
      </c>
      <c r="F100" s="299" t="s">
        <v>507</v>
      </c>
      <c r="G100" s="292" t="s">
        <v>465</v>
      </c>
      <c r="H100" s="300">
        <v>1</v>
      </c>
      <c r="I100" s="292" t="s">
        <v>360</v>
      </c>
      <c r="J100" s="300">
        <v>8</v>
      </c>
      <c r="K100" s="293"/>
      <c r="L100" s="291"/>
      <c r="M100" s="292" t="s">
        <v>312</v>
      </c>
      <c r="N100" s="301"/>
      <c r="O100" s="302">
        <v>1</v>
      </c>
      <c r="P100" s="300">
        <v>15</v>
      </c>
      <c r="Q100" s="303">
        <v>44</v>
      </c>
      <c r="R100" s="302">
        <v>1</v>
      </c>
      <c r="S100" s="292"/>
      <c r="T100" s="300"/>
      <c r="U100" s="293"/>
      <c r="V100" s="296" t="s">
        <v>225</v>
      </c>
      <c r="W100" s="292" t="s">
        <v>463</v>
      </c>
      <c r="X100" s="292"/>
      <c r="Y100" s="292"/>
      <c r="Z100" s="303"/>
      <c r="AA100" s="291"/>
      <c r="AB100" s="300"/>
      <c r="AC100" s="293"/>
      <c r="AD100" s="304"/>
      <c r="AE100" s="301"/>
      <c r="AF100" s="296">
        <v>1</v>
      </c>
      <c r="AG100" s="297">
        <v>5</v>
      </c>
      <c r="AH100" s="305">
        <v>9.94</v>
      </c>
      <c r="AI100" s="306" t="s">
        <v>407</v>
      </c>
      <c r="AJ100" s="302">
        <v>17</v>
      </c>
      <c r="AK100" s="260">
        <f>IF(AJ100="","",(VLOOKUP(AJ100,償却率表!A:B,2,FALSE)))</f>
        <v>5.8999999999999997E-2</v>
      </c>
      <c r="AL100" s="307" t="s">
        <v>153</v>
      </c>
      <c r="AM100" s="262">
        <f>IF(AL100="","",(VLOOKUP(AL100,PD!G:H,2,FALSE)))</f>
        <v>1</v>
      </c>
      <c r="AN100" s="318">
        <v>3541213</v>
      </c>
      <c r="AO100" s="309">
        <v>1985</v>
      </c>
      <c r="AP100" s="319">
        <v>3541213</v>
      </c>
      <c r="AQ100" s="266">
        <v>1985</v>
      </c>
      <c r="AR100" s="267">
        <f t="shared" si="39"/>
        <v>29</v>
      </c>
      <c r="AS100" s="293"/>
      <c r="AT100" s="311">
        <v>620000</v>
      </c>
      <c r="AU100" s="312"/>
      <c r="AV100" s="313"/>
      <c r="AW100" s="314"/>
      <c r="AX100" s="296"/>
      <c r="AY100" s="315" t="s">
        <v>155</v>
      </c>
      <c r="AZ100" s="248">
        <f>IF(AY100="","",(VLOOKUP(AY100,PD!J:K,2,FALSE)))</f>
        <v>1</v>
      </c>
      <c r="BA100" s="300">
        <v>2014</v>
      </c>
      <c r="BB100" s="316">
        <f t="shared" si="76"/>
        <v>0</v>
      </c>
      <c r="BC100" s="291"/>
      <c r="BD100" s="292"/>
      <c r="BE100" s="301"/>
      <c r="BF100" s="274">
        <f t="shared" si="40"/>
        <v>0</v>
      </c>
      <c r="BG100" s="275" t="str">
        <f t="shared" si="41"/>
        <v/>
      </c>
      <c r="BH100" s="276" t="str">
        <f t="shared" si="42"/>
        <v/>
      </c>
      <c r="BI100" s="276" t="str">
        <f t="shared" si="43"/>
        <v/>
      </c>
      <c r="BJ100" s="276" t="str">
        <f t="shared" si="44"/>
        <v/>
      </c>
      <c r="BK100" s="276" t="str">
        <f t="shared" si="45"/>
        <v/>
      </c>
      <c r="BL100" s="276" t="str">
        <f t="shared" si="46"/>
        <v/>
      </c>
      <c r="BM100" s="276" t="str">
        <f t="shared" si="47"/>
        <v/>
      </c>
      <c r="BN100" s="276" t="str">
        <f t="shared" si="48"/>
        <v/>
      </c>
      <c r="BO100" s="276" t="str">
        <f t="shared" si="49"/>
        <v/>
      </c>
      <c r="BP100" s="277" t="str">
        <f t="shared" si="50"/>
        <v/>
      </c>
      <c r="BQ100" s="278"/>
      <c r="BR100" s="279"/>
      <c r="BS100" s="280"/>
      <c r="BT100" s="274">
        <f t="shared" si="51"/>
        <v>0</v>
      </c>
      <c r="BU100" s="275" t="str">
        <f t="shared" si="52"/>
        <v/>
      </c>
      <c r="BV100" s="276" t="str">
        <f t="shared" si="53"/>
        <v/>
      </c>
      <c r="BW100" s="276" t="str">
        <f t="shared" si="54"/>
        <v/>
      </c>
      <c r="BX100" s="276" t="str">
        <f t="shared" si="55"/>
        <v/>
      </c>
      <c r="BY100" s="276" t="str">
        <f t="shared" si="56"/>
        <v/>
      </c>
      <c r="BZ100" s="276" t="str">
        <f t="shared" si="57"/>
        <v/>
      </c>
      <c r="CA100" s="276" t="str">
        <f t="shared" si="58"/>
        <v/>
      </c>
      <c r="CB100" s="276" t="str">
        <f t="shared" si="59"/>
        <v/>
      </c>
      <c r="CC100" s="276" t="str">
        <f t="shared" si="60"/>
        <v/>
      </c>
      <c r="CD100" s="276" t="str">
        <f t="shared" si="61"/>
        <v/>
      </c>
      <c r="CE100" s="277" t="str">
        <f t="shared" si="62"/>
        <v/>
      </c>
      <c r="CF100" s="278"/>
      <c r="CG100" s="281"/>
      <c r="CH100" s="281"/>
      <c r="CI100" s="281"/>
      <c r="CJ100" s="280"/>
      <c r="CK100" s="282">
        <f t="shared" si="63"/>
        <v>0</v>
      </c>
      <c r="CL100" s="283">
        <f t="shared" si="64"/>
        <v>620000</v>
      </c>
      <c r="CM100" s="284">
        <f t="shared" si="65"/>
        <v>0</v>
      </c>
      <c r="CN100" s="284">
        <f t="shared" si="66"/>
        <v>619999</v>
      </c>
      <c r="CO100" s="284">
        <f t="shared" si="67"/>
        <v>1</v>
      </c>
      <c r="CP100" s="280">
        <f t="shared" si="68"/>
        <v>1</v>
      </c>
      <c r="CQ100" s="285"/>
      <c r="CR100" s="291"/>
      <c r="CS100" s="293"/>
      <c r="CV100" s="291"/>
      <c r="CW100" s="292"/>
      <c r="CX100" s="292"/>
      <c r="CY100" s="292"/>
      <c r="CZ100" s="292"/>
      <c r="DA100" s="292"/>
      <c r="DB100" s="292"/>
      <c r="DC100" s="292"/>
      <c r="DD100" s="292"/>
      <c r="DE100" s="293"/>
      <c r="DF100" s="291"/>
      <c r="DG100" s="292"/>
      <c r="DH100" s="292"/>
      <c r="DI100" s="292"/>
      <c r="DJ100" s="292"/>
      <c r="DK100" s="292"/>
      <c r="DL100" s="292"/>
      <c r="DM100" s="292"/>
      <c r="DN100" s="292"/>
      <c r="DO100" s="292"/>
      <c r="DP100" s="293"/>
      <c r="DQ100" s="141"/>
      <c r="DR100" s="291"/>
      <c r="DS100" s="292"/>
      <c r="DT100" s="292"/>
      <c r="DU100" s="292"/>
      <c r="DV100" s="292"/>
      <c r="DW100" s="292"/>
      <c r="DX100" s="292"/>
      <c r="DY100" s="292"/>
      <c r="DZ100" s="292"/>
      <c r="EA100" s="292"/>
      <c r="EB100" s="292"/>
      <c r="EC100" s="292"/>
      <c r="ED100" s="292"/>
      <c r="EE100" s="292"/>
      <c r="EF100" s="301"/>
      <c r="EG100" s="301"/>
      <c r="EH100" s="301"/>
      <c r="EI100" s="301"/>
      <c r="EJ100" s="301"/>
      <c r="EK100" s="301"/>
      <c r="EL100" s="301"/>
      <c r="EM100" s="301"/>
      <c r="EN100" s="301"/>
      <c r="EO100" s="317">
        <f t="shared" si="69"/>
        <v>0</v>
      </c>
      <c r="EP100" s="301"/>
      <c r="EQ100" s="293"/>
      <c r="ES100" s="288">
        <f t="shared" si="70"/>
        <v>2014</v>
      </c>
      <c r="ET100" s="289">
        <f t="shared" si="71"/>
        <v>0</v>
      </c>
      <c r="EU100" s="290">
        <f t="shared" si="72"/>
        <v>0</v>
      </c>
      <c r="EV100" s="290">
        <f t="shared" si="73"/>
        <v>0</v>
      </c>
      <c r="EW100" s="290">
        <f t="shared" si="74"/>
        <v>0</v>
      </c>
      <c r="EX100" s="291"/>
      <c r="EY100" s="292"/>
      <c r="EZ100" s="292"/>
      <c r="FA100" s="293"/>
      <c r="FB100" s="294">
        <f t="shared" si="75"/>
        <v>0</v>
      </c>
    </row>
    <row r="101" spans="1:158" s="287" customFormat="1" x14ac:dyDescent="0.15">
      <c r="A101" s="296">
        <v>87</v>
      </c>
      <c r="B101" s="297"/>
      <c r="C101" s="298" t="s">
        <v>161</v>
      </c>
      <c r="D101" s="248">
        <f>IF(C101="","",(VLOOKUP(C101,PD!A:B,2,FALSE)))</f>
        <v>12</v>
      </c>
      <c r="E101" s="299" t="s">
        <v>412</v>
      </c>
      <c r="F101" s="299" t="s">
        <v>508</v>
      </c>
      <c r="G101" s="292" t="s">
        <v>465</v>
      </c>
      <c r="H101" s="300">
        <v>1</v>
      </c>
      <c r="I101" s="292" t="s">
        <v>361</v>
      </c>
      <c r="J101" s="300">
        <v>8</v>
      </c>
      <c r="K101" s="293"/>
      <c r="L101" s="291"/>
      <c r="M101" s="292" t="s">
        <v>312</v>
      </c>
      <c r="N101" s="301"/>
      <c r="O101" s="302">
        <v>1</v>
      </c>
      <c r="P101" s="300">
        <v>15</v>
      </c>
      <c r="Q101" s="303">
        <v>44</v>
      </c>
      <c r="R101" s="302">
        <v>1</v>
      </c>
      <c r="S101" s="292"/>
      <c r="T101" s="300"/>
      <c r="U101" s="293"/>
      <c r="V101" s="296" t="s">
        <v>225</v>
      </c>
      <c r="W101" s="292" t="s">
        <v>463</v>
      </c>
      <c r="X101" s="292"/>
      <c r="Y101" s="292"/>
      <c r="Z101" s="303"/>
      <c r="AA101" s="291"/>
      <c r="AB101" s="300"/>
      <c r="AC101" s="293"/>
      <c r="AD101" s="304"/>
      <c r="AE101" s="301"/>
      <c r="AF101" s="296">
        <v>1</v>
      </c>
      <c r="AG101" s="297">
        <v>5</v>
      </c>
      <c r="AH101" s="305">
        <v>9.94</v>
      </c>
      <c r="AI101" s="306" t="s">
        <v>407</v>
      </c>
      <c r="AJ101" s="302">
        <v>17</v>
      </c>
      <c r="AK101" s="260">
        <f>IF(AJ101="","",(VLOOKUP(AJ101,償却率表!A:B,2,FALSE)))</f>
        <v>5.8999999999999997E-2</v>
      </c>
      <c r="AL101" s="307" t="s">
        <v>153</v>
      </c>
      <c r="AM101" s="262">
        <f>IF(AL101="","",(VLOOKUP(AL101,PD!G:H,2,FALSE)))</f>
        <v>1</v>
      </c>
      <c r="AN101" s="318">
        <v>4010918</v>
      </c>
      <c r="AO101" s="309">
        <v>1985</v>
      </c>
      <c r="AP101" s="319">
        <v>4010918</v>
      </c>
      <c r="AQ101" s="266">
        <v>1985</v>
      </c>
      <c r="AR101" s="267">
        <f t="shared" si="39"/>
        <v>29</v>
      </c>
      <c r="AS101" s="293"/>
      <c r="AT101" s="311">
        <v>751900</v>
      </c>
      <c r="AU101" s="312"/>
      <c r="AV101" s="313"/>
      <c r="AW101" s="314"/>
      <c r="AX101" s="296"/>
      <c r="AY101" s="315" t="s">
        <v>155</v>
      </c>
      <c r="AZ101" s="248">
        <f>IF(AY101="","",(VLOOKUP(AY101,PD!J:K,2,FALSE)))</f>
        <v>1</v>
      </c>
      <c r="BA101" s="300">
        <v>2014</v>
      </c>
      <c r="BB101" s="316">
        <f t="shared" si="76"/>
        <v>0</v>
      </c>
      <c r="BC101" s="291"/>
      <c r="BD101" s="292"/>
      <c r="BE101" s="301"/>
      <c r="BF101" s="274">
        <f t="shared" si="40"/>
        <v>0</v>
      </c>
      <c r="BG101" s="275" t="str">
        <f t="shared" si="41"/>
        <v/>
      </c>
      <c r="BH101" s="276" t="str">
        <f t="shared" si="42"/>
        <v/>
      </c>
      <c r="BI101" s="276" t="str">
        <f t="shared" si="43"/>
        <v/>
      </c>
      <c r="BJ101" s="276" t="str">
        <f t="shared" si="44"/>
        <v/>
      </c>
      <c r="BK101" s="276" t="str">
        <f t="shared" si="45"/>
        <v/>
      </c>
      <c r="BL101" s="276" t="str">
        <f t="shared" si="46"/>
        <v/>
      </c>
      <c r="BM101" s="276" t="str">
        <f t="shared" si="47"/>
        <v/>
      </c>
      <c r="BN101" s="276" t="str">
        <f t="shared" si="48"/>
        <v/>
      </c>
      <c r="BO101" s="276" t="str">
        <f t="shared" si="49"/>
        <v/>
      </c>
      <c r="BP101" s="277" t="str">
        <f t="shared" si="50"/>
        <v/>
      </c>
      <c r="BQ101" s="278"/>
      <c r="BR101" s="279"/>
      <c r="BS101" s="280"/>
      <c r="BT101" s="274">
        <f t="shared" si="51"/>
        <v>0</v>
      </c>
      <c r="BU101" s="275" t="str">
        <f t="shared" si="52"/>
        <v/>
      </c>
      <c r="BV101" s="276" t="str">
        <f t="shared" si="53"/>
        <v/>
      </c>
      <c r="BW101" s="276" t="str">
        <f t="shared" si="54"/>
        <v/>
      </c>
      <c r="BX101" s="276" t="str">
        <f t="shared" si="55"/>
        <v/>
      </c>
      <c r="BY101" s="276" t="str">
        <f t="shared" si="56"/>
        <v/>
      </c>
      <c r="BZ101" s="276" t="str">
        <f t="shared" si="57"/>
        <v/>
      </c>
      <c r="CA101" s="276" t="str">
        <f t="shared" si="58"/>
        <v/>
      </c>
      <c r="CB101" s="276" t="str">
        <f t="shared" si="59"/>
        <v/>
      </c>
      <c r="CC101" s="276" t="str">
        <f t="shared" si="60"/>
        <v/>
      </c>
      <c r="CD101" s="276" t="str">
        <f t="shared" si="61"/>
        <v/>
      </c>
      <c r="CE101" s="277" t="str">
        <f t="shared" si="62"/>
        <v/>
      </c>
      <c r="CF101" s="278"/>
      <c r="CG101" s="281"/>
      <c r="CH101" s="281"/>
      <c r="CI101" s="281"/>
      <c r="CJ101" s="280"/>
      <c r="CK101" s="282">
        <f t="shared" si="63"/>
        <v>0</v>
      </c>
      <c r="CL101" s="283">
        <f t="shared" si="64"/>
        <v>751900</v>
      </c>
      <c r="CM101" s="284">
        <f t="shared" si="65"/>
        <v>0</v>
      </c>
      <c r="CN101" s="284">
        <f t="shared" si="66"/>
        <v>751899</v>
      </c>
      <c r="CO101" s="284">
        <f t="shared" si="67"/>
        <v>1</v>
      </c>
      <c r="CP101" s="280">
        <f t="shared" si="68"/>
        <v>1</v>
      </c>
      <c r="CQ101" s="285"/>
      <c r="CR101" s="291"/>
      <c r="CS101" s="293"/>
      <c r="CV101" s="291"/>
      <c r="CW101" s="292"/>
      <c r="CX101" s="292"/>
      <c r="CY101" s="292"/>
      <c r="CZ101" s="292"/>
      <c r="DA101" s="292"/>
      <c r="DB101" s="292"/>
      <c r="DC101" s="292"/>
      <c r="DD101" s="292"/>
      <c r="DE101" s="293"/>
      <c r="DF101" s="291"/>
      <c r="DG101" s="292"/>
      <c r="DH101" s="292"/>
      <c r="DI101" s="292"/>
      <c r="DJ101" s="292"/>
      <c r="DK101" s="292"/>
      <c r="DL101" s="292"/>
      <c r="DM101" s="292"/>
      <c r="DN101" s="292"/>
      <c r="DO101" s="292"/>
      <c r="DP101" s="293"/>
      <c r="DQ101" s="141"/>
      <c r="DR101" s="291"/>
      <c r="DS101" s="292"/>
      <c r="DT101" s="292"/>
      <c r="DU101" s="292"/>
      <c r="DV101" s="292"/>
      <c r="DW101" s="292"/>
      <c r="DX101" s="292"/>
      <c r="DY101" s="292"/>
      <c r="DZ101" s="292"/>
      <c r="EA101" s="292"/>
      <c r="EB101" s="292"/>
      <c r="EC101" s="292"/>
      <c r="ED101" s="292"/>
      <c r="EE101" s="292"/>
      <c r="EF101" s="301"/>
      <c r="EG101" s="301"/>
      <c r="EH101" s="301"/>
      <c r="EI101" s="301"/>
      <c r="EJ101" s="301"/>
      <c r="EK101" s="301"/>
      <c r="EL101" s="301"/>
      <c r="EM101" s="301"/>
      <c r="EN101" s="301"/>
      <c r="EO101" s="317">
        <f t="shared" si="69"/>
        <v>0</v>
      </c>
      <c r="EP101" s="301"/>
      <c r="EQ101" s="293"/>
      <c r="ES101" s="288">
        <f t="shared" si="70"/>
        <v>2014</v>
      </c>
      <c r="ET101" s="289">
        <f t="shared" si="71"/>
        <v>0</v>
      </c>
      <c r="EU101" s="290">
        <f t="shared" si="72"/>
        <v>0</v>
      </c>
      <c r="EV101" s="290">
        <f t="shared" si="73"/>
        <v>0</v>
      </c>
      <c r="EW101" s="290">
        <f t="shared" si="74"/>
        <v>0</v>
      </c>
      <c r="EX101" s="291"/>
      <c r="EY101" s="292"/>
      <c r="EZ101" s="292"/>
      <c r="FA101" s="293"/>
      <c r="FB101" s="294">
        <f t="shared" si="75"/>
        <v>0</v>
      </c>
    </row>
    <row r="102" spans="1:158" s="287" customFormat="1" x14ac:dyDescent="0.15">
      <c r="A102" s="296">
        <v>88</v>
      </c>
      <c r="B102" s="297"/>
      <c r="C102" s="298" t="s">
        <v>161</v>
      </c>
      <c r="D102" s="248">
        <f>IF(C102="","",(VLOOKUP(C102,PD!A:B,2,FALSE)))</f>
        <v>12</v>
      </c>
      <c r="E102" s="299" t="s">
        <v>412</v>
      </c>
      <c r="F102" s="299" t="s">
        <v>509</v>
      </c>
      <c r="G102" s="292" t="s">
        <v>465</v>
      </c>
      <c r="H102" s="300">
        <v>1</v>
      </c>
      <c r="I102" s="292" t="s">
        <v>362</v>
      </c>
      <c r="J102" s="300">
        <v>8</v>
      </c>
      <c r="K102" s="293"/>
      <c r="L102" s="291"/>
      <c r="M102" s="292" t="s">
        <v>312</v>
      </c>
      <c r="N102" s="301"/>
      <c r="O102" s="302">
        <v>1</v>
      </c>
      <c r="P102" s="300">
        <v>15</v>
      </c>
      <c r="Q102" s="303">
        <v>44</v>
      </c>
      <c r="R102" s="302">
        <v>1</v>
      </c>
      <c r="S102" s="292"/>
      <c r="T102" s="300"/>
      <c r="U102" s="293"/>
      <c r="V102" s="296" t="s">
        <v>225</v>
      </c>
      <c r="W102" s="292" t="s">
        <v>463</v>
      </c>
      <c r="X102" s="292"/>
      <c r="Y102" s="292"/>
      <c r="Z102" s="303"/>
      <c r="AA102" s="291"/>
      <c r="AB102" s="300"/>
      <c r="AC102" s="293"/>
      <c r="AD102" s="304"/>
      <c r="AE102" s="301"/>
      <c r="AF102" s="296">
        <v>1</v>
      </c>
      <c r="AG102" s="297">
        <v>5</v>
      </c>
      <c r="AH102" s="305">
        <v>9.94</v>
      </c>
      <c r="AI102" s="306" t="s">
        <v>407</v>
      </c>
      <c r="AJ102" s="302">
        <v>17</v>
      </c>
      <c r="AK102" s="260">
        <f>IF(AJ102="","",(VLOOKUP(AJ102,償却率表!A:B,2,FALSE)))</f>
        <v>5.8999999999999997E-2</v>
      </c>
      <c r="AL102" s="307" t="s">
        <v>153</v>
      </c>
      <c r="AM102" s="262">
        <f>IF(AL102="","",(VLOOKUP(AL102,PD!G:H,2,FALSE)))</f>
        <v>1</v>
      </c>
      <c r="AN102" s="318">
        <v>3601106</v>
      </c>
      <c r="AO102" s="309">
        <v>1985</v>
      </c>
      <c r="AP102" s="319">
        <v>3601106</v>
      </c>
      <c r="AQ102" s="266">
        <v>1985</v>
      </c>
      <c r="AR102" s="267">
        <f t="shared" si="39"/>
        <v>29</v>
      </c>
      <c r="AS102" s="293"/>
      <c r="AT102" s="311">
        <v>740000</v>
      </c>
      <c r="AU102" s="312"/>
      <c r="AV102" s="313"/>
      <c r="AW102" s="314"/>
      <c r="AX102" s="296"/>
      <c r="AY102" s="315" t="s">
        <v>155</v>
      </c>
      <c r="AZ102" s="248">
        <f>IF(AY102="","",(VLOOKUP(AY102,PD!J:K,2,FALSE)))</f>
        <v>1</v>
      </c>
      <c r="BA102" s="300">
        <v>2014</v>
      </c>
      <c r="BB102" s="316">
        <f t="shared" si="76"/>
        <v>0</v>
      </c>
      <c r="BC102" s="291"/>
      <c r="BD102" s="292"/>
      <c r="BE102" s="301"/>
      <c r="BF102" s="274">
        <f t="shared" si="40"/>
        <v>0</v>
      </c>
      <c r="BG102" s="275" t="str">
        <f t="shared" si="41"/>
        <v/>
      </c>
      <c r="BH102" s="276" t="str">
        <f t="shared" si="42"/>
        <v/>
      </c>
      <c r="BI102" s="276" t="str">
        <f t="shared" si="43"/>
        <v/>
      </c>
      <c r="BJ102" s="276" t="str">
        <f t="shared" si="44"/>
        <v/>
      </c>
      <c r="BK102" s="276" t="str">
        <f t="shared" si="45"/>
        <v/>
      </c>
      <c r="BL102" s="276" t="str">
        <f t="shared" si="46"/>
        <v/>
      </c>
      <c r="BM102" s="276" t="str">
        <f t="shared" si="47"/>
        <v/>
      </c>
      <c r="BN102" s="276" t="str">
        <f t="shared" si="48"/>
        <v/>
      </c>
      <c r="BO102" s="276" t="str">
        <f t="shared" si="49"/>
        <v/>
      </c>
      <c r="BP102" s="277" t="str">
        <f t="shared" si="50"/>
        <v/>
      </c>
      <c r="BQ102" s="278"/>
      <c r="BR102" s="279"/>
      <c r="BS102" s="280"/>
      <c r="BT102" s="274">
        <f t="shared" si="51"/>
        <v>0</v>
      </c>
      <c r="BU102" s="275" t="str">
        <f t="shared" si="52"/>
        <v/>
      </c>
      <c r="BV102" s="276" t="str">
        <f t="shared" si="53"/>
        <v/>
      </c>
      <c r="BW102" s="276" t="str">
        <f t="shared" si="54"/>
        <v/>
      </c>
      <c r="BX102" s="276" t="str">
        <f t="shared" si="55"/>
        <v/>
      </c>
      <c r="BY102" s="276" t="str">
        <f t="shared" si="56"/>
        <v/>
      </c>
      <c r="BZ102" s="276" t="str">
        <f t="shared" si="57"/>
        <v/>
      </c>
      <c r="CA102" s="276" t="str">
        <f t="shared" si="58"/>
        <v/>
      </c>
      <c r="CB102" s="276" t="str">
        <f t="shared" si="59"/>
        <v/>
      </c>
      <c r="CC102" s="276" t="str">
        <f t="shared" si="60"/>
        <v/>
      </c>
      <c r="CD102" s="276" t="str">
        <f t="shared" si="61"/>
        <v/>
      </c>
      <c r="CE102" s="277" t="str">
        <f t="shared" si="62"/>
        <v/>
      </c>
      <c r="CF102" s="278"/>
      <c r="CG102" s="281"/>
      <c r="CH102" s="281"/>
      <c r="CI102" s="281"/>
      <c r="CJ102" s="280"/>
      <c r="CK102" s="282">
        <f t="shared" si="63"/>
        <v>0</v>
      </c>
      <c r="CL102" s="283">
        <f t="shared" si="64"/>
        <v>740000</v>
      </c>
      <c r="CM102" s="284">
        <f t="shared" si="65"/>
        <v>0</v>
      </c>
      <c r="CN102" s="284">
        <f t="shared" si="66"/>
        <v>739999</v>
      </c>
      <c r="CO102" s="284">
        <f t="shared" si="67"/>
        <v>1</v>
      </c>
      <c r="CP102" s="280">
        <f t="shared" si="68"/>
        <v>1</v>
      </c>
      <c r="CQ102" s="285"/>
      <c r="CR102" s="291"/>
      <c r="CS102" s="293"/>
      <c r="CV102" s="291"/>
      <c r="CW102" s="292"/>
      <c r="CX102" s="292"/>
      <c r="CY102" s="292"/>
      <c r="CZ102" s="292"/>
      <c r="DA102" s="292"/>
      <c r="DB102" s="292"/>
      <c r="DC102" s="292"/>
      <c r="DD102" s="292"/>
      <c r="DE102" s="293"/>
      <c r="DF102" s="291"/>
      <c r="DG102" s="292"/>
      <c r="DH102" s="292"/>
      <c r="DI102" s="292"/>
      <c r="DJ102" s="292"/>
      <c r="DK102" s="292"/>
      <c r="DL102" s="292"/>
      <c r="DM102" s="292"/>
      <c r="DN102" s="292"/>
      <c r="DO102" s="292"/>
      <c r="DP102" s="293"/>
      <c r="DQ102" s="141"/>
      <c r="DR102" s="291"/>
      <c r="DS102" s="292"/>
      <c r="DT102" s="292"/>
      <c r="DU102" s="292"/>
      <c r="DV102" s="292"/>
      <c r="DW102" s="292"/>
      <c r="DX102" s="292"/>
      <c r="DY102" s="292"/>
      <c r="DZ102" s="292"/>
      <c r="EA102" s="292"/>
      <c r="EB102" s="292"/>
      <c r="EC102" s="292"/>
      <c r="ED102" s="292"/>
      <c r="EE102" s="292"/>
      <c r="EF102" s="301"/>
      <c r="EG102" s="301"/>
      <c r="EH102" s="301"/>
      <c r="EI102" s="301"/>
      <c r="EJ102" s="301"/>
      <c r="EK102" s="301"/>
      <c r="EL102" s="301"/>
      <c r="EM102" s="301"/>
      <c r="EN102" s="301"/>
      <c r="EO102" s="317">
        <f t="shared" si="69"/>
        <v>0</v>
      </c>
      <c r="EP102" s="301"/>
      <c r="EQ102" s="293"/>
      <c r="ES102" s="288">
        <f t="shared" si="70"/>
        <v>2014</v>
      </c>
      <c r="ET102" s="289">
        <f t="shared" si="71"/>
        <v>0</v>
      </c>
      <c r="EU102" s="290">
        <f t="shared" si="72"/>
        <v>0</v>
      </c>
      <c r="EV102" s="290">
        <f t="shared" si="73"/>
        <v>0</v>
      </c>
      <c r="EW102" s="290">
        <f t="shared" si="74"/>
        <v>0</v>
      </c>
      <c r="EX102" s="291"/>
      <c r="EY102" s="292"/>
      <c r="EZ102" s="292"/>
      <c r="FA102" s="293"/>
      <c r="FB102" s="294">
        <f t="shared" si="75"/>
        <v>0</v>
      </c>
    </row>
    <row r="103" spans="1:158" s="287" customFormat="1" x14ac:dyDescent="0.15">
      <c r="A103" s="296">
        <v>89</v>
      </c>
      <c r="B103" s="297"/>
      <c r="C103" s="298" t="s">
        <v>161</v>
      </c>
      <c r="D103" s="248">
        <f>IF(C103="","",(VLOOKUP(C103,PD!A:B,2,FALSE)))</f>
        <v>12</v>
      </c>
      <c r="E103" s="299" t="s">
        <v>412</v>
      </c>
      <c r="F103" s="299" t="s">
        <v>510</v>
      </c>
      <c r="G103" s="292" t="s">
        <v>465</v>
      </c>
      <c r="H103" s="300">
        <v>1</v>
      </c>
      <c r="I103" s="292" t="s">
        <v>363</v>
      </c>
      <c r="J103" s="300">
        <v>8</v>
      </c>
      <c r="K103" s="293"/>
      <c r="L103" s="291"/>
      <c r="M103" s="292" t="s">
        <v>312</v>
      </c>
      <c r="N103" s="301"/>
      <c r="O103" s="302">
        <v>1</v>
      </c>
      <c r="P103" s="300">
        <v>15</v>
      </c>
      <c r="Q103" s="303">
        <v>44</v>
      </c>
      <c r="R103" s="302">
        <v>1</v>
      </c>
      <c r="S103" s="292"/>
      <c r="T103" s="300"/>
      <c r="U103" s="293"/>
      <c r="V103" s="296" t="s">
        <v>225</v>
      </c>
      <c r="W103" s="292" t="s">
        <v>463</v>
      </c>
      <c r="X103" s="292"/>
      <c r="Y103" s="292"/>
      <c r="Z103" s="303"/>
      <c r="AA103" s="291"/>
      <c r="AB103" s="300"/>
      <c r="AC103" s="293"/>
      <c r="AD103" s="304"/>
      <c r="AE103" s="301"/>
      <c r="AF103" s="296">
        <v>1</v>
      </c>
      <c r="AG103" s="297">
        <v>5</v>
      </c>
      <c r="AH103" s="305">
        <v>12.42</v>
      </c>
      <c r="AI103" s="306" t="s">
        <v>407</v>
      </c>
      <c r="AJ103" s="302">
        <v>17</v>
      </c>
      <c r="AK103" s="260">
        <f>IF(AJ103="","",(VLOOKUP(AJ103,償却率表!A:B,2,FALSE)))</f>
        <v>5.8999999999999997E-2</v>
      </c>
      <c r="AL103" s="307" t="s">
        <v>153</v>
      </c>
      <c r="AM103" s="262">
        <f>IF(AL103="","",(VLOOKUP(AL103,PD!G:H,2,FALSE)))</f>
        <v>1</v>
      </c>
      <c r="AN103" s="318">
        <v>4140801</v>
      </c>
      <c r="AO103" s="309">
        <v>1985</v>
      </c>
      <c r="AP103" s="319">
        <v>4140801</v>
      </c>
      <c r="AQ103" s="266">
        <v>1985</v>
      </c>
      <c r="AR103" s="267">
        <f t="shared" si="39"/>
        <v>29</v>
      </c>
      <c r="AS103" s="293"/>
      <c r="AT103" s="311">
        <v>1470000</v>
      </c>
      <c r="AU103" s="312"/>
      <c r="AV103" s="313"/>
      <c r="AW103" s="314"/>
      <c r="AX103" s="296"/>
      <c r="AY103" s="315" t="s">
        <v>155</v>
      </c>
      <c r="AZ103" s="248">
        <f>IF(AY103="","",(VLOOKUP(AY103,PD!J:K,2,FALSE)))</f>
        <v>1</v>
      </c>
      <c r="BA103" s="300">
        <v>2014</v>
      </c>
      <c r="BB103" s="316">
        <f t="shared" si="76"/>
        <v>0</v>
      </c>
      <c r="BC103" s="291"/>
      <c r="BD103" s="292"/>
      <c r="BE103" s="301"/>
      <c r="BF103" s="274">
        <f t="shared" si="40"/>
        <v>0</v>
      </c>
      <c r="BG103" s="275" t="str">
        <f t="shared" si="41"/>
        <v/>
      </c>
      <c r="BH103" s="276" t="str">
        <f t="shared" si="42"/>
        <v/>
      </c>
      <c r="BI103" s="276" t="str">
        <f t="shared" si="43"/>
        <v/>
      </c>
      <c r="BJ103" s="276" t="str">
        <f t="shared" si="44"/>
        <v/>
      </c>
      <c r="BK103" s="276" t="str">
        <f t="shared" si="45"/>
        <v/>
      </c>
      <c r="BL103" s="276" t="str">
        <f t="shared" si="46"/>
        <v/>
      </c>
      <c r="BM103" s="276" t="str">
        <f t="shared" si="47"/>
        <v/>
      </c>
      <c r="BN103" s="276" t="str">
        <f t="shared" si="48"/>
        <v/>
      </c>
      <c r="BO103" s="276" t="str">
        <f t="shared" si="49"/>
        <v/>
      </c>
      <c r="BP103" s="277" t="str">
        <f t="shared" si="50"/>
        <v/>
      </c>
      <c r="BQ103" s="278"/>
      <c r="BR103" s="279"/>
      <c r="BS103" s="280"/>
      <c r="BT103" s="274">
        <f t="shared" si="51"/>
        <v>0</v>
      </c>
      <c r="BU103" s="275" t="str">
        <f t="shared" si="52"/>
        <v/>
      </c>
      <c r="BV103" s="276" t="str">
        <f t="shared" si="53"/>
        <v/>
      </c>
      <c r="BW103" s="276" t="str">
        <f t="shared" si="54"/>
        <v/>
      </c>
      <c r="BX103" s="276" t="str">
        <f t="shared" si="55"/>
        <v/>
      </c>
      <c r="BY103" s="276" t="str">
        <f t="shared" si="56"/>
        <v/>
      </c>
      <c r="BZ103" s="276" t="str">
        <f t="shared" si="57"/>
        <v/>
      </c>
      <c r="CA103" s="276" t="str">
        <f t="shared" si="58"/>
        <v/>
      </c>
      <c r="CB103" s="276" t="str">
        <f t="shared" si="59"/>
        <v/>
      </c>
      <c r="CC103" s="276" t="str">
        <f t="shared" si="60"/>
        <v/>
      </c>
      <c r="CD103" s="276" t="str">
        <f t="shared" si="61"/>
        <v/>
      </c>
      <c r="CE103" s="277" t="str">
        <f t="shared" si="62"/>
        <v/>
      </c>
      <c r="CF103" s="278"/>
      <c r="CG103" s="281"/>
      <c r="CH103" s="281"/>
      <c r="CI103" s="281"/>
      <c r="CJ103" s="280"/>
      <c r="CK103" s="282">
        <f t="shared" si="63"/>
        <v>0</v>
      </c>
      <c r="CL103" s="283">
        <f t="shared" si="64"/>
        <v>1470000</v>
      </c>
      <c r="CM103" s="284">
        <f t="shared" si="65"/>
        <v>0</v>
      </c>
      <c r="CN103" s="284">
        <f t="shared" si="66"/>
        <v>1469999</v>
      </c>
      <c r="CO103" s="284">
        <f t="shared" si="67"/>
        <v>1</v>
      </c>
      <c r="CP103" s="280">
        <f t="shared" si="68"/>
        <v>1</v>
      </c>
      <c r="CQ103" s="285"/>
      <c r="CR103" s="291"/>
      <c r="CS103" s="293"/>
      <c r="CV103" s="291"/>
      <c r="CW103" s="292"/>
      <c r="CX103" s="292"/>
      <c r="CY103" s="292"/>
      <c r="CZ103" s="292"/>
      <c r="DA103" s="292"/>
      <c r="DB103" s="292"/>
      <c r="DC103" s="292"/>
      <c r="DD103" s="292"/>
      <c r="DE103" s="293"/>
      <c r="DF103" s="291"/>
      <c r="DG103" s="292"/>
      <c r="DH103" s="292"/>
      <c r="DI103" s="292"/>
      <c r="DJ103" s="292"/>
      <c r="DK103" s="292"/>
      <c r="DL103" s="292"/>
      <c r="DM103" s="292"/>
      <c r="DN103" s="292"/>
      <c r="DO103" s="292"/>
      <c r="DP103" s="293"/>
      <c r="DQ103" s="141"/>
      <c r="DR103" s="291"/>
      <c r="DS103" s="292"/>
      <c r="DT103" s="292"/>
      <c r="DU103" s="292"/>
      <c r="DV103" s="292"/>
      <c r="DW103" s="292"/>
      <c r="DX103" s="292"/>
      <c r="DY103" s="292"/>
      <c r="DZ103" s="292"/>
      <c r="EA103" s="292"/>
      <c r="EB103" s="292"/>
      <c r="EC103" s="292"/>
      <c r="ED103" s="292"/>
      <c r="EE103" s="292"/>
      <c r="EF103" s="301"/>
      <c r="EG103" s="301"/>
      <c r="EH103" s="301"/>
      <c r="EI103" s="301"/>
      <c r="EJ103" s="301"/>
      <c r="EK103" s="301"/>
      <c r="EL103" s="301"/>
      <c r="EM103" s="301"/>
      <c r="EN103" s="301"/>
      <c r="EO103" s="317">
        <f t="shared" si="69"/>
        <v>0</v>
      </c>
      <c r="EP103" s="301"/>
      <c r="EQ103" s="293"/>
      <c r="ES103" s="288">
        <f t="shared" si="70"/>
        <v>2014</v>
      </c>
      <c r="ET103" s="289">
        <f t="shared" si="71"/>
        <v>0</v>
      </c>
      <c r="EU103" s="290">
        <f t="shared" si="72"/>
        <v>0</v>
      </c>
      <c r="EV103" s="290">
        <f t="shared" si="73"/>
        <v>0</v>
      </c>
      <c r="EW103" s="290">
        <f t="shared" si="74"/>
        <v>0</v>
      </c>
      <c r="EX103" s="291"/>
      <c r="EY103" s="292"/>
      <c r="EZ103" s="292"/>
      <c r="FA103" s="293"/>
      <c r="FB103" s="294">
        <f t="shared" si="75"/>
        <v>0</v>
      </c>
    </row>
    <row r="104" spans="1:158" s="287" customFormat="1" x14ac:dyDescent="0.15">
      <c r="A104" s="296">
        <v>90</v>
      </c>
      <c r="B104" s="297"/>
      <c r="C104" s="298" t="s">
        <v>161</v>
      </c>
      <c r="D104" s="248">
        <f>IF(C104="","",(VLOOKUP(C104,PD!A:B,2,FALSE)))</f>
        <v>12</v>
      </c>
      <c r="E104" s="299" t="s">
        <v>412</v>
      </c>
      <c r="F104" s="299" t="s">
        <v>511</v>
      </c>
      <c r="G104" s="292" t="s">
        <v>465</v>
      </c>
      <c r="H104" s="300">
        <v>1</v>
      </c>
      <c r="I104" s="292" t="s">
        <v>334</v>
      </c>
      <c r="J104" s="300">
        <v>8</v>
      </c>
      <c r="K104" s="293"/>
      <c r="L104" s="291"/>
      <c r="M104" s="292" t="s">
        <v>312</v>
      </c>
      <c r="N104" s="301"/>
      <c r="O104" s="302">
        <v>1</v>
      </c>
      <c r="P104" s="300">
        <v>15</v>
      </c>
      <c r="Q104" s="303">
        <v>44</v>
      </c>
      <c r="R104" s="302">
        <v>1</v>
      </c>
      <c r="S104" s="292"/>
      <c r="T104" s="300"/>
      <c r="U104" s="293"/>
      <c r="V104" s="296" t="s">
        <v>225</v>
      </c>
      <c r="W104" s="292" t="s">
        <v>463</v>
      </c>
      <c r="X104" s="292"/>
      <c r="Y104" s="292"/>
      <c r="Z104" s="303"/>
      <c r="AA104" s="291"/>
      <c r="AB104" s="300"/>
      <c r="AC104" s="293"/>
      <c r="AD104" s="304"/>
      <c r="AE104" s="301"/>
      <c r="AF104" s="296">
        <v>1</v>
      </c>
      <c r="AG104" s="297">
        <v>5</v>
      </c>
      <c r="AH104" s="305">
        <v>23.19</v>
      </c>
      <c r="AI104" s="306" t="s">
        <v>407</v>
      </c>
      <c r="AJ104" s="302">
        <v>17</v>
      </c>
      <c r="AK104" s="260">
        <f>IF(AJ104="","",(VLOOKUP(AJ104,償却率表!A:B,2,FALSE)))</f>
        <v>5.8999999999999997E-2</v>
      </c>
      <c r="AL104" s="307" t="s">
        <v>153</v>
      </c>
      <c r="AM104" s="262">
        <f>IF(AL104="","",(VLOOKUP(AL104,PD!G:H,2,FALSE)))</f>
        <v>1</v>
      </c>
      <c r="AN104" s="318" t="s">
        <v>479</v>
      </c>
      <c r="AO104" s="309">
        <v>1985</v>
      </c>
      <c r="AP104" s="319"/>
      <c r="AQ104" s="266">
        <v>1985</v>
      </c>
      <c r="AR104" s="267">
        <f t="shared" si="39"/>
        <v>29</v>
      </c>
      <c r="AS104" s="293"/>
      <c r="AT104" s="311"/>
      <c r="AU104" s="312"/>
      <c r="AV104" s="313">
        <v>1700000</v>
      </c>
      <c r="AW104" s="314"/>
      <c r="AX104" s="296">
        <v>1</v>
      </c>
      <c r="AY104" s="315" t="s">
        <v>438</v>
      </c>
      <c r="AZ104" s="248">
        <f>IF(AY104="","",(VLOOKUP(AY104,PD!J:K,2,FALSE)))</f>
        <v>3</v>
      </c>
      <c r="BA104" s="300">
        <v>2014</v>
      </c>
      <c r="BB104" s="316">
        <f t="shared" si="76"/>
        <v>0</v>
      </c>
      <c r="BC104" s="291"/>
      <c r="BD104" s="292"/>
      <c r="BE104" s="301"/>
      <c r="BF104" s="274">
        <f t="shared" si="40"/>
        <v>0</v>
      </c>
      <c r="BG104" s="275" t="str">
        <f t="shared" si="41"/>
        <v/>
      </c>
      <c r="BH104" s="276" t="str">
        <f t="shared" si="42"/>
        <v/>
      </c>
      <c r="BI104" s="276" t="str">
        <f t="shared" si="43"/>
        <v/>
      </c>
      <c r="BJ104" s="276" t="str">
        <f t="shared" si="44"/>
        <v/>
      </c>
      <c r="BK104" s="276" t="str">
        <f t="shared" si="45"/>
        <v/>
      </c>
      <c r="BL104" s="276" t="str">
        <f t="shared" si="46"/>
        <v/>
      </c>
      <c r="BM104" s="276" t="str">
        <f t="shared" si="47"/>
        <v/>
      </c>
      <c r="BN104" s="276" t="str">
        <f t="shared" si="48"/>
        <v/>
      </c>
      <c r="BO104" s="276" t="str">
        <f t="shared" si="49"/>
        <v/>
      </c>
      <c r="BP104" s="277" t="str">
        <f t="shared" si="50"/>
        <v/>
      </c>
      <c r="BQ104" s="278"/>
      <c r="BR104" s="279"/>
      <c r="BS104" s="280"/>
      <c r="BT104" s="274">
        <f t="shared" si="51"/>
        <v>0</v>
      </c>
      <c r="BU104" s="275" t="str">
        <f t="shared" si="52"/>
        <v/>
      </c>
      <c r="BV104" s="276" t="str">
        <f t="shared" si="53"/>
        <v/>
      </c>
      <c r="BW104" s="276" t="str">
        <f t="shared" si="54"/>
        <v/>
      </c>
      <c r="BX104" s="276" t="str">
        <f t="shared" si="55"/>
        <v/>
      </c>
      <c r="BY104" s="276" t="str">
        <f t="shared" si="56"/>
        <v/>
      </c>
      <c r="BZ104" s="276" t="str">
        <f t="shared" si="57"/>
        <v/>
      </c>
      <c r="CA104" s="276" t="str">
        <f t="shared" si="58"/>
        <v/>
      </c>
      <c r="CB104" s="276" t="str">
        <f t="shared" si="59"/>
        <v/>
      </c>
      <c r="CC104" s="276" t="str">
        <f t="shared" si="60"/>
        <v/>
      </c>
      <c r="CD104" s="276" t="str">
        <f t="shared" si="61"/>
        <v/>
      </c>
      <c r="CE104" s="277" t="str">
        <f t="shared" si="62"/>
        <v/>
      </c>
      <c r="CF104" s="278"/>
      <c r="CG104" s="281"/>
      <c r="CH104" s="281"/>
      <c r="CI104" s="281"/>
      <c r="CJ104" s="280"/>
      <c r="CK104" s="282">
        <f t="shared" si="63"/>
        <v>0</v>
      </c>
      <c r="CL104" s="283">
        <f t="shared" si="64"/>
        <v>1700000</v>
      </c>
      <c r="CM104" s="284">
        <f t="shared" si="65"/>
        <v>0</v>
      </c>
      <c r="CN104" s="284">
        <f t="shared" si="66"/>
        <v>1699999</v>
      </c>
      <c r="CO104" s="284">
        <f t="shared" si="67"/>
        <v>1</v>
      </c>
      <c r="CP104" s="280">
        <f t="shared" si="68"/>
        <v>1</v>
      </c>
      <c r="CQ104" s="285"/>
      <c r="CR104" s="291"/>
      <c r="CS104" s="293"/>
      <c r="CV104" s="291"/>
      <c r="CW104" s="292"/>
      <c r="CX104" s="292"/>
      <c r="CY104" s="292"/>
      <c r="CZ104" s="292"/>
      <c r="DA104" s="292"/>
      <c r="DB104" s="292"/>
      <c r="DC104" s="292"/>
      <c r="DD104" s="292"/>
      <c r="DE104" s="293"/>
      <c r="DF104" s="291"/>
      <c r="DG104" s="292"/>
      <c r="DH104" s="292"/>
      <c r="DI104" s="292"/>
      <c r="DJ104" s="292"/>
      <c r="DK104" s="292"/>
      <c r="DL104" s="292"/>
      <c r="DM104" s="292"/>
      <c r="DN104" s="292"/>
      <c r="DO104" s="292"/>
      <c r="DP104" s="293"/>
      <c r="DQ104" s="141"/>
      <c r="DR104" s="291"/>
      <c r="DS104" s="292"/>
      <c r="DT104" s="292"/>
      <c r="DU104" s="292"/>
      <c r="DV104" s="292"/>
      <c r="DW104" s="292"/>
      <c r="DX104" s="292"/>
      <c r="DY104" s="292"/>
      <c r="DZ104" s="292"/>
      <c r="EA104" s="292"/>
      <c r="EB104" s="292"/>
      <c r="EC104" s="292"/>
      <c r="ED104" s="292"/>
      <c r="EE104" s="292"/>
      <c r="EF104" s="301"/>
      <c r="EG104" s="301"/>
      <c r="EH104" s="301"/>
      <c r="EI104" s="301"/>
      <c r="EJ104" s="301"/>
      <c r="EK104" s="301"/>
      <c r="EL104" s="301"/>
      <c r="EM104" s="301"/>
      <c r="EN104" s="301"/>
      <c r="EO104" s="317">
        <f t="shared" si="69"/>
        <v>0</v>
      </c>
      <c r="EP104" s="301"/>
      <c r="EQ104" s="293"/>
      <c r="ES104" s="288">
        <f t="shared" si="70"/>
        <v>2014</v>
      </c>
      <c r="ET104" s="289">
        <f t="shared" si="71"/>
        <v>0</v>
      </c>
      <c r="EU104" s="290">
        <f t="shared" si="72"/>
        <v>0</v>
      </c>
      <c r="EV104" s="290">
        <f t="shared" si="73"/>
        <v>0</v>
      </c>
      <c r="EW104" s="290">
        <f t="shared" si="74"/>
        <v>0</v>
      </c>
      <c r="EX104" s="291"/>
      <c r="EY104" s="292"/>
      <c r="EZ104" s="292"/>
      <c r="FA104" s="293"/>
      <c r="FB104" s="294">
        <f t="shared" si="75"/>
        <v>0</v>
      </c>
    </row>
    <row r="105" spans="1:158" s="287" customFormat="1" x14ac:dyDescent="0.15">
      <c r="A105" s="296">
        <v>91</v>
      </c>
      <c r="B105" s="297"/>
      <c r="C105" s="298" t="s">
        <v>161</v>
      </c>
      <c r="D105" s="248">
        <f>IF(C105="","",(VLOOKUP(C105,PD!A:B,2,FALSE)))</f>
        <v>12</v>
      </c>
      <c r="E105" s="299" t="s">
        <v>412</v>
      </c>
      <c r="F105" s="299" t="s">
        <v>512</v>
      </c>
      <c r="G105" s="292" t="s">
        <v>465</v>
      </c>
      <c r="H105" s="300">
        <v>1</v>
      </c>
      <c r="I105" s="292" t="s">
        <v>364</v>
      </c>
      <c r="J105" s="300">
        <v>8</v>
      </c>
      <c r="K105" s="293"/>
      <c r="L105" s="291"/>
      <c r="M105" s="292" t="s">
        <v>312</v>
      </c>
      <c r="N105" s="301"/>
      <c r="O105" s="302">
        <v>1</v>
      </c>
      <c r="P105" s="300">
        <v>15</v>
      </c>
      <c r="Q105" s="303">
        <v>44</v>
      </c>
      <c r="R105" s="302">
        <v>1</v>
      </c>
      <c r="S105" s="292"/>
      <c r="T105" s="300"/>
      <c r="U105" s="293"/>
      <c r="V105" s="296" t="s">
        <v>225</v>
      </c>
      <c r="W105" s="292" t="s">
        <v>463</v>
      </c>
      <c r="X105" s="292"/>
      <c r="Y105" s="292"/>
      <c r="Z105" s="303"/>
      <c r="AA105" s="291"/>
      <c r="AB105" s="300"/>
      <c r="AC105" s="293"/>
      <c r="AD105" s="304"/>
      <c r="AE105" s="301"/>
      <c r="AF105" s="296">
        <v>1</v>
      </c>
      <c r="AG105" s="297">
        <v>5</v>
      </c>
      <c r="AH105" s="305">
        <v>8.1999999999999993</v>
      </c>
      <c r="AI105" s="306" t="s">
        <v>407</v>
      </c>
      <c r="AJ105" s="302">
        <v>17</v>
      </c>
      <c r="AK105" s="260">
        <f>IF(AJ105="","",(VLOOKUP(AJ105,償却率表!A:B,2,FALSE)))</f>
        <v>5.8999999999999997E-2</v>
      </c>
      <c r="AL105" s="307" t="s">
        <v>153</v>
      </c>
      <c r="AM105" s="262">
        <f>IF(AL105="","",(VLOOKUP(AL105,PD!G:H,2,FALSE)))</f>
        <v>1</v>
      </c>
      <c r="AN105" s="318" t="s">
        <v>479</v>
      </c>
      <c r="AO105" s="309">
        <v>1985</v>
      </c>
      <c r="AP105" s="319"/>
      <c r="AQ105" s="266">
        <v>1985</v>
      </c>
      <c r="AR105" s="267">
        <f t="shared" si="39"/>
        <v>29</v>
      </c>
      <c r="AS105" s="293"/>
      <c r="AT105" s="311"/>
      <c r="AU105" s="312"/>
      <c r="AV105" s="313">
        <v>470000</v>
      </c>
      <c r="AW105" s="314"/>
      <c r="AX105" s="296">
        <v>1</v>
      </c>
      <c r="AY105" s="315" t="s">
        <v>438</v>
      </c>
      <c r="AZ105" s="248">
        <f>IF(AY105="","",(VLOOKUP(AY105,PD!J:K,2,FALSE)))</f>
        <v>3</v>
      </c>
      <c r="BA105" s="300">
        <v>2014</v>
      </c>
      <c r="BB105" s="316">
        <f t="shared" si="76"/>
        <v>0</v>
      </c>
      <c r="BC105" s="291"/>
      <c r="BD105" s="292"/>
      <c r="BE105" s="301"/>
      <c r="BF105" s="274">
        <f t="shared" si="40"/>
        <v>0</v>
      </c>
      <c r="BG105" s="275" t="str">
        <f t="shared" si="41"/>
        <v/>
      </c>
      <c r="BH105" s="276" t="str">
        <f t="shared" si="42"/>
        <v/>
      </c>
      <c r="BI105" s="276" t="str">
        <f t="shared" si="43"/>
        <v/>
      </c>
      <c r="BJ105" s="276" t="str">
        <f t="shared" si="44"/>
        <v/>
      </c>
      <c r="BK105" s="276" t="str">
        <f t="shared" si="45"/>
        <v/>
      </c>
      <c r="BL105" s="276" t="str">
        <f t="shared" si="46"/>
        <v/>
      </c>
      <c r="BM105" s="276" t="str">
        <f t="shared" si="47"/>
        <v/>
      </c>
      <c r="BN105" s="276" t="str">
        <f t="shared" si="48"/>
        <v/>
      </c>
      <c r="BO105" s="276" t="str">
        <f t="shared" si="49"/>
        <v/>
      </c>
      <c r="BP105" s="277" t="str">
        <f t="shared" si="50"/>
        <v/>
      </c>
      <c r="BQ105" s="278"/>
      <c r="BR105" s="279"/>
      <c r="BS105" s="280"/>
      <c r="BT105" s="274">
        <f t="shared" si="51"/>
        <v>0</v>
      </c>
      <c r="BU105" s="275" t="str">
        <f t="shared" si="52"/>
        <v/>
      </c>
      <c r="BV105" s="276" t="str">
        <f t="shared" si="53"/>
        <v/>
      </c>
      <c r="BW105" s="276" t="str">
        <f t="shared" si="54"/>
        <v/>
      </c>
      <c r="BX105" s="276" t="str">
        <f t="shared" si="55"/>
        <v/>
      </c>
      <c r="BY105" s="276" t="str">
        <f t="shared" si="56"/>
        <v/>
      </c>
      <c r="BZ105" s="276" t="str">
        <f t="shared" si="57"/>
        <v/>
      </c>
      <c r="CA105" s="276" t="str">
        <f t="shared" si="58"/>
        <v/>
      </c>
      <c r="CB105" s="276" t="str">
        <f t="shared" si="59"/>
        <v/>
      </c>
      <c r="CC105" s="276" t="str">
        <f t="shared" si="60"/>
        <v/>
      </c>
      <c r="CD105" s="276" t="str">
        <f t="shared" si="61"/>
        <v/>
      </c>
      <c r="CE105" s="277" t="str">
        <f t="shared" si="62"/>
        <v/>
      </c>
      <c r="CF105" s="278"/>
      <c r="CG105" s="281"/>
      <c r="CH105" s="281"/>
      <c r="CI105" s="281"/>
      <c r="CJ105" s="280"/>
      <c r="CK105" s="282">
        <f t="shared" si="63"/>
        <v>0</v>
      </c>
      <c r="CL105" s="283">
        <f t="shared" si="64"/>
        <v>470000</v>
      </c>
      <c r="CM105" s="284">
        <f t="shared" si="65"/>
        <v>0</v>
      </c>
      <c r="CN105" s="284">
        <f t="shared" si="66"/>
        <v>469999</v>
      </c>
      <c r="CO105" s="284">
        <f t="shared" si="67"/>
        <v>1</v>
      </c>
      <c r="CP105" s="280">
        <f t="shared" si="68"/>
        <v>1</v>
      </c>
      <c r="CQ105" s="285"/>
      <c r="CR105" s="291"/>
      <c r="CS105" s="293"/>
      <c r="CV105" s="291"/>
      <c r="CW105" s="292"/>
      <c r="CX105" s="292"/>
      <c r="CY105" s="292"/>
      <c r="CZ105" s="292"/>
      <c r="DA105" s="292"/>
      <c r="DB105" s="292"/>
      <c r="DC105" s="292"/>
      <c r="DD105" s="292"/>
      <c r="DE105" s="293"/>
      <c r="DF105" s="291"/>
      <c r="DG105" s="292"/>
      <c r="DH105" s="292"/>
      <c r="DI105" s="292"/>
      <c r="DJ105" s="292"/>
      <c r="DK105" s="292"/>
      <c r="DL105" s="292"/>
      <c r="DM105" s="292"/>
      <c r="DN105" s="292"/>
      <c r="DO105" s="292"/>
      <c r="DP105" s="293"/>
      <c r="DQ105" s="141"/>
      <c r="DR105" s="291"/>
      <c r="DS105" s="292"/>
      <c r="DT105" s="292"/>
      <c r="DU105" s="292"/>
      <c r="DV105" s="292"/>
      <c r="DW105" s="292"/>
      <c r="DX105" s="292"/>
      <c r="DY105" s="292"/>
      <c r="DZ105" s="292"/>
      <c r="EA105" s="292"/>
      <c r="EB105" s="292"/>
      <c r="EC105" s="292"/>
      <c r="ED105" s="292"/>
      <c r="EE105" s="292"/>
      <c r="EF105" s="301"/>
      <c r="EG105" s="301"/>
      <c r="EH105" s="301"/>
      <c r="EI105" s="301"/>
      <c r="EJ105" s="301"/>
      <c r="EK105" s="301"/>
      <c r="EL105" s="301"/>
      <c r="EM105" s="301"/>
      <c r="EN105" s="301"/>
      <c r="EO105" s="317">
        <f t="shared" si="69"/>
        <v>0</v>
      </c>
      <c r="EP105" s="301"/>
      <c r="EQ105" s="293"/>
      <c r="ES105" s="288">
        <f t="shared" si="70"/>
        <v>2014</v>
      </c>
      <c r="ET105" s="289">
        <f t="shared" si="71"/>
        <v>0</v>
      </c>
      <c r="EU105" s="290">
        <f t="shared" si="72"/>
        <v>0</v>
      </c>
      <c r="EV105" s="290">
        <f t="shared" si="73"/>
        <v>0</v>
      </c>
      <c r="EW105" s="290">
        <f t="shared" si="74"/>
        <v>0</v>
      </c>
      <c r="EX105" s="291"/>
      <c r="EY105" s="292"/>
      <c r="EZ105" s="292"/>
      <c r="FA105" s="293"/>
      <c r="FB105" s="294">
        <f t="shared" si="75"/>
        <v>0</v>
      </c>
    </row>
    <row r="106" spans="1:158" s="287" customFormat="1" x14ac:dyDescent="0.15">
      <c r="A106" s="296">
        <v>92</v>
      </c>
      <c r="B106" s="297"/>
      <c r="C106" s="298" t="s">
        <v>161</v>
      </c>
      <c r="D106" s="248">
        <f>IF(C106="","",(VLOOKUP(C106,PD!A:B,2,FALSE)))</f>
        <v>12</v>
      </c>
      <c r="E106" s="299" t="s">
        <v>412</v>
      </c>
      <c r="F106" s="299" t="s">
        <v>513</v>
      </c>
      <c r="G106" s="292" t="s">
        <v>465</v>
      </c>
      <c r="H106" s="300">
        <v>1</v>
      </c>
      <c r="I106" s="292" t="s">
        <v>365</v>
      </c>
      <c r="J106" s="300">
        <v>8</v>
      </c>
      <c r="K106" s="293"/>
      <c r="L106" s="291"/>
      <c r="M106" s="292" t="s">
        <v>312</v>
      </c>
      <c r="N106" s="301"/>
      <c r="O106" s="302">
        <v>1</v>
      </c>
      <c r="P106" s="300">
        <v>15</v>
      </c>
      <c r="Q106" s="303">
        <v>44</v>
      </c>
      <c r="R106" s="302">
        <v>1</v>
      </c>
      <c r="S106" s="292"/>
      <c r="T106" s="300"/>
      <c r="U106" s="293"/>
      <c r="V106" s="296" t="s">
        <v>225</v>
      </c>
      <c r="W106" s="292" t="s">
        <v>463</v>
      </c>
      <c r="X106" s="292"/>
      <c r="Y106" s="292"/>
      <c r="Z106" s="303"/>
      <c r="AA106" s="291"/>
      <c r="AB106" s="300"/>
      <c r="AC106" s="293"/>
      <c r="AD106" s="304"/>
      <c r="AE106" s="301"/>
      <c r="AF106" s="296">
        <v>1</v>
      </c>
      <c r="AG106" s="297">
        <v>5</v>
      </c>
      <c r="AH106" s="305">
        <v>17</v>
      </c>
      <c r="AI106" s="306" t="s">
        <v>407</v>
      </c>
      <c r="AJ106" s="302">
        <v>17</v>
      </c>
      <c r="AK106" s="260">
        <f>IF(AJ106="","",(VLOOKUP(AJ106,償却率表!A:B,2,FALSE)))</f>
        <v>5.8999999999999997E-2</v>
      </c>
      <c r="AL106" s="307" t="s">
        <v>153</v>
      </c>
      <c r="AM106" s="262">
        <f>IF(AL106="","",(VLOOKUP(AL106,PD!G:H,2,FALSE)))</f>
        <v>1</v>
      </c>
      <c r="AN106" s="318" t="s">
        <v>479</v>
      </c>
      <c r="AO106" s="309">
        <v>1985</v>
      </c>
      <c r="AP106" s="319"/>
      <c r="AQ106" s="266">
        <v>1985</v>
      </c>
      <c r="AR106" s="267">
        <f t="shared" si="39"/>
        <v>29</v>
      </c>
      <c r="AS106" s="293"/>
      <c r="AT106" s="311"/>
      <c r="AU106" s="312"/>
      <c r="AV106" s="313">
        <v>1000000</v>
      </c>
      <c r="AW106" s="314"/>
      <c r="AX106" s="296">
        <v>1</v>
      </c>
      <c r="AY106" s="315" t="s">
        <v>438</v>
      </c>
      <c r="AZ106" s="248">
        <f>IF(AY106="","",(VLOOKUP(AY106,PD!J:K,2,FALSE)))</f>
        <v>3</v>
      </c>
      <c r="BA106" s="300">
        <v>2014</v>
      </c>
      <c r="BB106" s="316">
        <f t="shared" si="76"/>
        <v>0</v>
      </c>
      <c r="BC106" s="291"/>
      <c r="BD106" s="292"/>
      <c r="BE106" s="301"/>
      <c r="BF106" s="274">
        <f t="shared" si="40"/>
        <v>0</v>
      </c>
      <c r="BG106" s="275" t="str">
        <f t="shared" si="41"/>
        <v/>
      </c>
      <c r="BH106" s="276" t="str">
        <f t="shared" si="42"/>
        <v/>
      </c>
      <c r="BI106" s="276" t="str">
        <f t="shared" si="43"/>
        <v/>
      </c>
      <c r="BJ106" s="276" t="str">
        <f t="shared" si="44"/>
        <v/>
      </c>
      <c r="BK106" s="276" t="str">
        <f t="shared" si="45"/>
        <v/>
      </c>
      <c r="BL106" s="276" t="str">
        <f t="shared" si="46"/>
        <v/>
      </c>
      <c r="BM106" s="276" t="str">
        <f t="shared" si="47"/>
        <v/>
      </c>
      <c r="BN106" s="276" t="str">
        <f t="shared" si="48"/>
        <v/>
      </c>
      <c r="BO106" s="276" t="str">
        <f t="shared" si="49"/>
        <v/>
      </c>
      <c r="BP106" s="277" t="str">
        <f t="shared" si="50"/>
        <v/>
      </c>
      <c r="BQ106" s="278"/>
      <c r="BR106" s="279"/>
      <c r="BS106" s="280"/>
      <c r="BT106" s="274">
        <f t="shared" si="51"/>
        <v>0</v>
      </c>
      <c r="BU106" s="275" t="str">
        <f t="shared" si="52"/>
        <v/>
      </c>
      <c r="BV106" s="276" t="str">
        <f t="shared" si="53"/>
        <v/>
      </c>
      <c r="BW106" s="276" t="str">
        <f t="shared" si="54"/>
        <v/>
      </c>
      <c r="BX106" s="276" t="str">
        <f t="shared" si="55"/>
        <v/>
      </c>
      <c r="BY106" s="276" t="str">
        <f t="shared" si="56"/>
        <v/>
      </c>
      <c r="BZ106" s="276" t="str">
        <f t="shared" si="57"/>
        <v/>
      </c>
      <c r="CA106" s="276" t="str">
        <f t="shared" si="58"/>
        <v/>
      </c>
      <c r="CB106" s="276" t="str">
        <f t="shared" si="59"/>
        <v/>
      </c>
      <c r="CC106" s="276" t="str">
        <f t="shared" si="60"/>
        <v/>
      </c>
      <c r="CD106" s="276" t="str">
        <f t="shared" si="61"/>
        <v/>
      </c>
      <c r="CE106" s="277" t="str">
        <f t="shared" si="62"/>
        <v/>
      </c>
      <c r="CF106" s="278"/>
      <c r="CG106" s="281"/>
      <c r="CH106" s="281"/>
      <c r="CI106" s="281"/>
      <c r="CJ106" s="280"/>
      <c r="CK106" s="282">
        <f t="shared" si="63"/>
        <v>0</v>
      </c>
      <c r="CL106" s="283">
        <f t="shared" si="64"/>
        <v>1000000</v>
      </c>
      <c r="CM106" s="284">
        <f t="shared" si="65"/>
        <v>0</v>
      </c>
      <c r="CN106" s="284">
        <f t="shared" si="66"/>
        <v>999999</v>
      </c>
      <c r="CO106" s="284">
        <f t="shared" si="67"/>
        <v>1</v>
      </c>
      <c r="CP106" s="280">
        <f t="shared" si="68"/>
        <v>1</v>
      </c>
      <c r="CQ106" s="285"/>
      <c r="CR106" s="291"/>
      <c r="CS106" s="293"/>
      <c r="CV106" s="291"/>
      <c r="CW106" s="292"/>
      <c r="CX106" s="292"/>
      <c r="CY106" s="292"/>
      <c r="CZ106" s="292"/>
      <c r="DA106" s="292"/>
      <c r="DB106" s="292"/>
      <c r="DC106" s="292"/>
      <c r="DD106" s="292"/>
      <c r="DE106" s="293"/>
      <c r="DF106" s="291"/>
      <c r="DG106" s="292"/>
      <c r="DH106" s="292"/>
      <c r="DI106" s="292"/>
      <c r="DJ106" s="292"/>
      <c r="DK106" s="292"/>
      <c r="DL106" s="292"/>
      <c r="DM106" s="292"/>
      <c r="DN106" s="292"/>
      <c r="DO106" s="292"/>
      <c r="DP106" s="293"/>
      <c r="DQ106" s="141"/>
      <c r="DR106" s="291"/>
      <c r="DS106" s="292"/>
      <c r="DT106" s="292"/>
      <c r="DU106" s="292"/>
      <c r="DV106" s="292"/>
      <c r="DW106" s="292"/>
      <c r="DX106" s="292"/>
      <c r="DY106" s="292"/>
      <c r="DZ106" s="292"/>
      <c r="EA106" s="292"/>
      <c r="EB106" s="292"/>
      <c r="EC106" s="292"/>
      <c r="ED106" s="292"/>
      <c r="EE106" s="292"/>
      <c r="EF106" s="301"/>
      <c r="EG106" s="301"/>
      <c r="EH106" s="301"/>
      <c r="EI106" s="301"/>
      <c r="EJ106" s="301"/>
      <c r="EK106" s="301"/>
      <c r="EL106" s="301"/>
      <c r="EM106" s="301"/>
      <c r="EN106" s="301"/>
      <c r="EO106" s="317">
        <f t="shared" si="69"/>
        <v>0</v>
      </c>
      <c r="EP106" s="301"/>
      <c r="EQ106" s="293"/>
      <c r="ES106" s="288">
        <f t="shared" si="70"/>
        <v>2014</v>
      </c>
      <c r="ET106" s="289">
        <f t="shared" si="71"/>
        <v>0</v>
      </c>
      <c r="EU106" s="290">
        <f t="shared" si="72"/>
        <v>0</v>
      </c>
      <c r="EV106" s="290">
        <f t="shared" si="73"/>
        <v>0</v>
      </c>
      <c r="EW106" s="290">
        <f t="shared" si="74"/>
        <v>0</v>
      </c>
      <c r="EX106" s="291"/>
      <c r="EY106" s="292"/>
      <c r="EZ106" s="292"/>
      <c r="FA106" s="293"/>
      <c r="FB106" s="294">
        <f t="shared" si="75"/>
        <v>0</v>
      </c>
    </row>
    <row r="107" spans="1:158" s="287" customFormat="1" x14ac:dyDescent="0.15">
      <c r="A107" s="296">
        <v>93</v>
      </c>
      <c r="B107" s="297"/>
      <c r="C107" s="298" t="s">
        <v>161</v>
      </c>
      <c r="D107" s="248">
        <f>IF(C107="","",(VLOOKUP(C107,PD!A:B,2,FALSE)))</f>
        <v>12</v>
      </c>
      <c r="E107" s="299" t="s">
        <v>412</v>
      </c>
      <c r="F107" s="299" t="s">
        <v>514</v>
      </c>
      <c r="G107" s="292" t="s">
        <v>465</v>
      </c>
      <c r="H107" s="300">
        <v>1</v>
      </c>
      <c r="I107" s="292" t="s">
        <v>366</v>
      </c>
      <c r="J107" s="300">
        <v>8</v>
      </c>
      <c r="K107" s="293"/>
      <c r="L107" s="291"/>
      <c r="M107" s="292" t="s">
        <v>312</v>
      </c>
      <c r="N107" s="301"/>
      <c r="O107" s="302">
        <v>1</v>
      </c>
      <c r="P107" s="300">
        <v>15</v>
      </c>
      <c r="Q107" s="303">
        <v>44</v>
      </c>
      <c r="R107" s="302">
        <v>1</v>
      </c>
      <c r="S107" s="292"/>
      <c r="T107" s="300"/>
      <c r="U107" s="293"/>
      <c r="V107" s="296" t="s">
        <v>225</v>
      </c>
      <c r="W107" s="292" t="s">
        <v>463</v>
      </c>
      <c r="X107" s="292"/>
      <c r="Y107" s="292"/>
      <c r="Z107" s="303"/>
      <c r="AA107" s="291"/>
      <c r="AB107" s="300"/>
      <c r="AC107" s="293"/>
      <c r="AD107" s="304"/>
      <c r="AE107" s="301"/>
      <c r="AF107" s="296">
        <v>1</v>
      </c>
      <c r="AG107" s="297">
        <v>5</v>
      </c>
      <c r="AH107" s="305">
        <v>9.94</v>
      </c>
      <c r="AI107" s="306" t="s">
        <v>407</v>
      </c>
      <c r="AJ107" s="302">
        <v>17</v>
      </c>
      <c r="AK107" s="260">
        <f>IF(AJ107="","",(VLOOKUP(AJ107,償却率表!A:B,2,FALSE)))</f>
        <v>5.8999999999999997E-2</v>
      </c>
      <c r="AL107" s="307" t="s">
        <v>153</v>
      </c>
      <c r="AM107" s="262">
        <f>IF(AL107="","",(VLOOKUP(AL107,PD!G:H,2,FALSE)))</f>
        <v>1</v>
      </c>
      <c r="AN107" s="318">
        <v>4010918</v>
      </c>
      <c r="AO107" s="309">
        <v>1989</v>
      </c>
      <c r="AP107" s="319">
        <v>4010918</v>
      </c>
      <c r="AQ107" s="266">
        <v>1985</v>
      </c>
      <c r="AR107" s="267">
        <f t="shared" si="39"/>
        <v>29</v>
      </c>
      <c r="AS107" s="293"/>
      <c r="AT107" s="311">
        <v>772500</v>
      </c>
      <c r="AU107" s="312"/>
      <c r="AV107" s="313"/>
      <c r="AW107" s="314"/>
      <c r="AX107" s="296"/>
      <c r="AY107" s="315" t="s">
        <v>155</v>
      </c>
      <c r="AZ107" s="248">
        <f>IF(AY107="","",(VLOOKUP(AY107,PD!J:K,2,FALSE)))</f>
        <v>1</v>
      </c>
      <c r="BA107" s="300">
        <v>2014</v>
      </c>
      <c r="BB107" s="316">
        <f t="shared" si="76"/>
        <v>0</v>
      </c>
      <c r="BC107" s="291"/>
      <c r="BD107" s="292"/>
      <c r="BE107" s="301"/>
      <c r="BF107" s="274">
        <f t="shared" si="40"/>
        <v>0</v>
      </c>
      <c r="BG107" s="275" t="str">
        <f t="shared" si="41"/>
        <v/>
      </c>
      <c r="BH107" s="276" t="str">
        <f t="shared" si="42"/>
        <v/>
      </c>
      <c r="BI107" s="276" t="str">
        <f t="shared" si="43"/>
        <v/>
      </c>
      <c r="BJ107" s="276" t="str">
        <f t="shared" si="44"/>
        <v/>
      </c>
      <c r="BK107" s="276" t="str">
        <f t="shared" si="45"/>
        <v/>
      </c>
      <c r="BL107" s="276" t="str">
        <f t="shared" si="46"/>
        <v/>
      </c>
      <c r="BM107" s="276" t="str">
        <f t="shared" si="47"/>
        <v/>
      </c>
      <c r="BN107" s="276" t="str">
        <f t="shared" si="48"/>
        <v/>
      </c>
      <c r="BO107" s="276" t="str">
        <f t="shared" si="49"/>
        <v/>
      </c>
      <c r="BP107" s="277" t="str">
        <f t="shared" si="50"/>
        <v/>
      </c>
      <c r="BQ107" s="278"/>
      <c r="BR107" s="279"/>
      <c r="BS107" s="280"/>
      <c r="BT107" s="274">
        <f t="shared" si="51"/>
        <v>0</v>
      </c>
      <c r="BU107" s="275" t="str">
        <f t="shared" si="52"/>
        <v/>
      </c>
      <c r="BV107" s="276" t="str">
        <f t="shared" si="53"/>
        <v/>
      </c>
      <c r="BW107" s="276" t="str">
        <f t="shared" si="54"/>
        <v/>
      </c>
      <c r="BX107" s="276" t="str">
        <f t="shared" si="55"/>
        <v/>
      </c>
      <c r="BY107" s="276" t="str">
        <f t="shared" si="56"/>
        <v/>
      </c>
      <c r="BZ107" s="276" t="str">
        <f t="shared" si="57"/>
        <v/>
      </c>
      <c r="CA107" s="276" t="str">
        <f t="shared" si="58"/>
        <v/>
      </c>
      <c r="CB107" s="276" t="str">
        <f t="shared" si="59"/>
        <v/>
      </c>
      <c r="CC107" s="276" t="str">
        <f t="shared" si="60"/>
        <v/>
      </c>
      <c r="CD107" s="276" t="str">
        <f t="shared" si="61"/>
        <v/>
      </c>
      <c r="CE107" s="277" t="str">
        <f t="shared" si="62"/>
        <v/>
      </c>
      <c r="CF107" s="278"/>
      <c r="CG107" s="281"/>
      <c r="CH107" s="281"/>
      <c r="CI107" s="281"/>
      <c r="CJ107" s="280"/>
      <c r="CK107" s="282">
        <f t="shared" si="63"/>
        <v>0</v>
      </c>
      <c r="CL107" s="283">
        <f t="shared" si="64"/>
        <v>772500</v>
      </c>
      <c r="CM107" s="284">
        <f t="shared" si="65"/>
        <v>0</v>
      </c>
      <c r="CN107" s="284">
        <f t="shared" si="66"/>
        <v>772499</v>
      </c>
      <c r="CO107" s="284">
        <f t="shared" si="67"/>
        <v>1</v>
      </c>
      <c r="CP107" s="280">
        <f t="shared" si="68"/>
        <v>1</v>
      </c>
      <c r="CQ107" s="285"/>
      <c r="CR107" s="291"/>
      <c r="CS107" s="293"/>
      <c r="CV107" s="291"/>
      <c r="CW107" s="292"/>
      <c r="CX107" s="292"/>
      <c r="CY107" s="292"/>
      <c r="CZ107" s="292"/>
      <c r="DA107" s="292"/>
      <c r="DB107" s="292"/>
      <c r="DC107" s="292"/>
      <c r="DD107" s="292"/>
      <c r="DE107" s="293"/>
      <c r="DF107" s="291"/>
      <c r="DG107" s="292"/>
      <c r="DH107" s="292"/>
      <c r="DI107" s="292"/>
      <c r="DJ107" s="292"/>
      <c r="DK107" s="292"/>
      <c r="DL107" s="292"/>
      <c r="DM107" s="292"/>
      <c r="DN107" s="292"/>
      <c r="DO107" s="292"/>
      <c r="DP107" s="293"/>
      <c r="DQ107" s="141"/>
      <c r="DR107" s="291"/>
      <c r="DS107" s="292"/>
      <c r="DT107" s="292"/>
      <c r="DU107" s="292"/>
      <c r="DV107" s="292"/>
      <c r="DW107" s="292"/>
      <c r="DX107" s="292"/>
      <c r="DY107" s="292"/>
      <c r="DZ107" s="292"/>
      <c r="EA107" s="292"/>
      <c r="EB107" s="292"/>
      <c r="EC107" s="292"/>
      <c r="ED107" s="292"/>
      <c r="EE107" s="292"/>
      <c r="EF107" s="301"/>
      <c r="EG107" s="301"/>
      <c r="EH107" s="301"/>
      <c r="EI107" s="301"/>
      <c r="EJ107" s="301"/>
      <c r="EK107" s="301"/>
      <c r="EL107" s="301"/>
      <c r="EM107" s="301"/>
      <c r="EN107" s="301"/>
      <c r="EO107" s="317">
        <f t="shared" si="69"/>
        <v>0</v>
      </c>
      <c r="EP107" s="301"/>
      <c r="EQ107" s="293"/>
      <c r="ES107" s="288">
        <f t="shared" si="70"/>
        <v>2014</v>
      </c>
      <c r="ET107" s="289">
        <f t="shared" si="71"/>
        <v>0</v>
      </c>
      <c r="EU107" s="290">
        <f t="shared" si="72"/>
        <v>0</v>
      </c>
      <c r="EV107" s="290">
        <f t="shared" si="73"/>
        <v>0</v>
      </c>
      <c r="EW107" s="290">
        <f t="shared" si="74"/>
        <v>0</v>
      </c>
      <c r="EX107" s="291"/>
      <c r="EY107" s="292"/>
      <c r="EZ107" s="292"/>
      <c r="FA107" s="293"/>
      <c r="FB107" s="294">
        <f t="shared" si="75"/>
        <v>0</v>
      </c>
    </row>
    <row r="108" spans="1:158" s="287" customFormat="1" x14ac:dyDescent="0.15">
      <c r="A108" s="296">
        <v>94</v>
      </c>
      <c r="B108" s="297"/>
      <c r="C108" s="298" t="s">
        <v>161</v>
      </c>
      <c r="D108" s="248">
        <f>IF(C108="","",(VLOOKUP(C108,PD!A:B,2,FALSE)))</f>
        <v>12</v>
      </c>
      <c r="E108" s="299" t="s">
        <v>412</v>
      </c>
      <c r="F108" s="299" t="s">
        <v>515</v>
      </c>
      <c r="G108" s="292" t="s">
        <v>465</v>
      </c>
      <c r="H108" s="300">
        <v>1</v>
      </c>
      <c r="I108" s="292" t="s">
        <v>367</v>
      </c>
      <c r="J108" s="300">
        <v>8</v>
      </c>
      <c r="K108" s="293"/>
      <c r="L108" s="291"/>
      <c r="M108" s="292" t="s">
        <v>312</v>
      </c>
      <c r="N108" s="301"/>
      <c r="O108" s="302">
        <v>1</v>
      </c>
      <c r="P108" s="300">
        <v>15</v>
      </c>
      <c r="Q108" s="303">
        <v>44</v>
      </c>
      <c r="R108" s="302">
        <v>1</v>
      </c>
      <c r="S108" s="292"/>
      <c r="T108" s="300"/>
      <c r="U108" s="293"/>
      <c r="V108" s="296" t="s">
        <v>225</v>
      </c>
      <c r="W108" s="292" t="s">
        <v>463</v>
      </c>
      <c r="X108" s="292"/>
      <c r="Y108" s="292"/>
      <c r="Z108" s="303"/>
      <c r="AA108" s="291"/>
      <c r="AB108" s="300"/>
      <c r="AC108" s="293"/>
      <c r="AD108" s="304"/>
      <c r="AE108" s="301"/>
      <c r="AF108" s="296">
        <v>1</v>
      </c>
      <c r="AG108" s="297">
        <v>5</v>
      </c>
      <c r="AH108" s="305">
        <v>12.42</v>
      </c>
      <c r="AI108" s="306" t="s">
        <v>407</v>
      </c>
      <c r="AJ108" s="302">
        <v>17</v>
      </c>
      <c r="AK108" s="260">
        <f>IF(AJ108="","",(VLOOKUP(AJ108,償却率表!A:B,2,FALSE)))</f>
        <v>5.8999999999999997E-2</v>
      </c>
      <c r="AL108" s="307" t="s">
        <v>153</v>
      </c>
      <c r="AM108" s="262">
        <f>IF(AL108="","",(VLOOKUP(AL108,PD!G:H,2,FALSE)))</f>
        <v>1</v>
      </c>
      <c r="AN108" s="318">
        <v>4131225</v>
      </c>
      <c r="AO108" s="309">
        <v>2001</v>
      </c>
      <c r="AP108" s="319">
        <v>4131225</v>
      </c>
      <c r="AQ108" s="266">
        <v>1985</v>
      </c>
      <c r="AR108" s="267">
        <f t="shared" si="39"/>
        <v>29</v>
      </c>
      <c r="AS108" s="293"/>
      <c r="AT108" s="311">
        <v>1207500</v>
      </c>
      <c r="AU108" s="312"/>
      <c r="AV108" s="313"/>
      <c r="AW108" s="314"/>
      <c r="AX108" s="296"/>
      <c r="AY108" s="315" t="s">
        <v>155</v>
      </c>
      <c r="AZ108" s="248">
        <f>IF(AY108="","",(VLOOKUP(AY108,PD!J:K,2,FALSE)))</f>
        <v>1</v>
      </c>
      <c r="BA108" s="300">
        <v>2014</v>
      </c>
      <c r="BB108" s="316">
        <f t="shared" si="76"/>
        <v>0</v>
      </c>
      <c r="BC108" s="291"/>
      <c r="BD108" s="292"/>
      <c r="BE108" s="301"/>
      <c r="BF108" s="274">
        <f t="shared" si="40"/>
        <v>0</v>
      </c>
      <c r="BG108" s="275" t="str">
        <f t="shared" si="41"/>
        <v/>
      </c>
      <c r="BH108" s="276" t="str">
        <f t="shared" si="42"/>
        <v/>
      </c>
      <c r="BI108" s="276" t="str">
        <f t="shared" si="43"/>
        <v/>
      </c>
      <c r="BJ108" s="276" t="str">
        <f t="shared" si="44"/>
        <v/>
      </c>
      <c r="BK108" s="276" t="str">
        <f t="shared" si="45"/>
        <v/>
      </c>
      <c r="BL108" s="276" t="str">
        <f t="shared" si="46"/>
        <v/>
      </c>
      <c r="BM108" s="276" t="str">
        <f t="shared" si="47"/>
        <v/>
      </c>
      <c r="BN108" s="276" t="str">
        <f t="shared" si="48"/>
        <v/>
      </c>
      <c r="BO108" s="276" t="str">
        <f t="shared" si="49"/>
        <v/>
      </c>
      <c r="BP108" s="277" t="str">
        <f t="shared" si="50"/>
        <v/>
      </c>
      <c r="BQ108" s="278"/>
      <c r="BR108" s="279"/>
      <c r="BS108" s="280"/>
      <c r="BT108" s="274">
        <f t="shared" si="51"/>
        <v>0</v>
      </c>
      <c r="BU108" s="275" t="str">
        <f t="shared" si="52"/>
        <v/>
      </c>
      <c r="BV108" s="276" t="str">
        <f t="shared" si="53"/>
        <v/>
      </c>
      <c r="BW108" s="276" t="str">
        <f t="shared" si="54"/>
        <v/>
      </c>
      <c r="BX108" s="276" t="str">
        <f t="shared" si="55"/>
        <v/>
      </c>
      <c r="BY108" s="276" t="str">
        <f t="shared" si="56"/>
        <v/>
      </c>
      <c r="BZ108" s="276" t="str">
        <f t="shared" si="57"/>
        <v/>
      </c>
      <c r="CA108" s="276" t="str">
        <f t="shared" si="58"/>
        <v/>
      </c>
      <c r="CB108" s="276" t="str">
        <f t="shared" si="59"/>
        <v/>
      </c>
      <c r="CC108" s="276" t="str">
        <f t="shared" si="60"/>
        <v/>
      </c>
      <c r="CD108" s="276" t="str">
        <f t="shared" si="61"/>
        <v/>
      </c>
      <c r="CE108" s="277" t="str">
        <f t="shared" si="62"/>
        <v/>
      </c>
      <c r="CF108" s="278"/>
      <c r="CG108" s="281"/>
      <c r="CH108" s="281"/>
      <c r="CI108" s="281"/>
      <c r="CJ108" s="280"/>
      <c r="CK108" s="282">
        <f t="shared" si="63"/>
        <v>0</v>
      </c>
      <c r="CL108" s="283">
        <f t="shared" si="64"/>
        <v>1207500</v>
      </c>
      <c r="CM108" s="284">
        <f t="shared" si="65"/>
        <v>0</v>
      </c>
      <c r="CN108" s="284">
        <f t="shared" si="66"/>
        <v>1207499</v>
      </c>
      <c r="CO108" s="284">
        <f t="shared" si="67"/>
        <v>1</v>
      </c>
      <c r="CP108" s="280">
        <f t="shared" si="68"/>
        <v>1</v>
      </c>
      <c r="CQ108" s="285"/>
      <c r="CR108" s="291"/>
      <c r="CS108" s="293"/>
      <c r="CV108" s="291"/>
      <c r="CW108" s="292"/>
      <c r="CX108" s="292"/>
      <c r="CY108" s="292"/>
      <c r="CZ108" s="292"/>
      <c r="DA108" s="292"/>
      <c r="DB108" s="292"/>
      <c r="DC108" s="292"/>
      <c r="DD108" s="292"/>
      <c r="DE108" s="293"/>
      <c r="DF108" s="291"/>
      <c r="DG108" s="292"/>
      <c r="DH108" s="292"/>
      <c r="DI108" s="292"/>
      <c r="DJ108" s="292"/>
      <c r="DK108" s="292"/>
      <c r="DL108" s="292"/>
      <c r="DM108" s="292"/>
      <c r="DN108" s="292"/>
      <c r="DO108" s="292"/>
      <c r="DP108" s="293"/>
      <c r="DQ108" s="141"/>
      <c r="DR108" s="291"/>
      <c r="DS108" s="292"/>
      <c r="DT108" s="292"/>
      <c r="DU108" s="292"/>
      <c r="DV108" s="292"/>
      <c r="DW108" s="292"/>
      <c r="DX108" s="292"/>
      <c r="DY108" s="292"/>
      <c r="DZ108" s="292"/>
      <c r="EA108" s="292"/>
      <c r="EB108" s="292"/>
      <c r="EC108" s="292"/>
      <c r="ED108" s="292"/>
      <c r="EE108" s="292"/>
      <c r="EF108" s="301"/>
      <c r="EG108" s="301"/>
      <c r="EH108" s="301"/>
      <c r="EI108" s="301"/>
      <c r="EJ108" s="301"/>
      <c r="EK108" s="301"/>
      <c r="EL108" s="301"/>
      <c r="EM108" s="301"/>
      <c r="EN108" s="301"/>
      <c r="EO108" s="317">
        <f t="shared" si="69"/>
        <v>0</v>
      </c>
      <c r="EP108" s="301"/>
      <c r="EQ108" s="293"/>
      <c r="ES108" s="288">
        <f t="shared" si="70"/>
        <v>2014</v>
      </c>
      <c r="ET108" s="289">
        <f t="shared" si="71"/>
        <v>0</v>
      </c>
      <c r="EU108" s="290">
        <f t="shared" si="72"/>
        <v>0</v>
      </c>
      <c r="EV108" s="290">
        <f t="shared" si="73"/>
        <v>0</v>
      </c>
      <c r="EW108" s="290">
        <f t="shared" si="74"/>
        <v>0</v>
      </c>
      <c r="EX108" s="291"/>
      <c r="EY108" s="292"/>
      <c r="EZ108" s="292"/>
      <c r="FA108" s="293"/>
      <c r="FB108" s="294">
        <f t="shared" si="75"/>
        <v>0</v>
      </c>
    </row>
    <row r="109" spans="1:158" s="287" customFormat="1" x14ac:dyDescent="0.15">
      <c r="A109" s="296">
        <v>95</v>
      </c>
      <c r="B109" s="297"/>
      <c r="C109" s="298" t="s">
        <v>161</v>
      </c>
      <c r="D109" s="248">
        <f>IF(C109="","",(VLOOKUP(C109,PD!A:B,2,FALSE)))</f>
        <v>12</v>
      </c>
      <c r="E109" s="299" t="s">
        <v>412</v>
      </c>
      <c r="F109" s="299" t="s">
        <v>516</v>
      </c>
      <c r="G109" s="292" t="s">
        <v>465</v>
      </c>
      <c r="H109" s="300">
        <v>1</v>
      </c>
      <c r="I109" s="292" t="s">
        <v>335</v>
      </c>
      <c r="J109" s="300">
        <v>8</v>
      </c>
      <c r="K109" s="293"/>
      <c r="L109" s="291"/>
      <c r="M109" s="292" t="s">
        <v>312</v>
      </c>
      <c r="N109" s="301"/>
      <c r="O109" s="302">
        <v>1</v>
      </c>
      <c r="P109" s="300">
        <v>15</v>
      </c>
      <c r="Q109" s="303">
        <v>44</v>
      </c>
      <c r="R109" s="302">
        <v>1</v>
      </c>
      <c r="S109" s="292"/>
      <c r="T109" s="300"/>
      <c r="U109" s="293"/>
      <c r="V109" s="296" t="s">
        <v>225</v>
      </c>
      <c r="W109" s="292" t="s">
        <v>463</v>
      </c>
      <c r="X109" s="292"/>
      <c r="Y109" s="292"/>
      <c r="Z109" s="303"/>
      <c r="AA109" s="291"/>
      <c r="AB109" s="300"/>
      <c r="AC109" s="293"/>
      <c r="AD109" s="304"/>
      <c r="AE109" s="301"/>
      <c r="AF109" s="296">
        <v>1</v>
      </c>
      <c r="AG109" s="297">
        <v>5</v>
      </c>
      <c r="AH109" s="305">
        <v>9.94</v>
      </c>
      <c r="AI109" s="306" t="s">
        <v>407</v>
      </c>
      <c r="AJ109" s="302">
        <v>17</v>
      </c>
      <c r="AK109" s="260">
        <f>IF(AJ109="","",(VLOOKUP(AJ109,償却率表!A:B,2,FALSE)))</f>
        <v>5.8999999999999997E-2</v>
      </c>
      <c r="AL109" s="307" t="s">
        <v>153</v>
      </c>
      <c r="AM109" s="262">
        <f>IF(AL109="","",(VLOOKUP(AL109,PD!G:H,2,FALSE)))</f>
        <v>1</v>
      </c>
      <c r="AN109" s="318">
        <v>3611118</v>
      </c>
      <c r="AO109" s="309">
        <v>1986</v>
      </c>
      <c r="AP109" s="319">
        <v>3611118</v>
      </c>
      <c r="AQ109" s="266">
        <v>1985</v>
      </c>
      <c r="AR109" s="267">
        <f t="shared" si="39"/>
        <v>29</v>
      </c>
      <c r="AS109" s="293"/>
      <c r="AT109" s="311">
        <v>750000</v>
      </c>
      <c r="AU109" s="312"/>
      <c r="AV109" s="313"/>
      <c r="AW109" s="314"/>
      <c r="AX109" s="296"/>
      <c r="AY109" s="315" t="s">
        <v>155</v>
      </c>
      <c r="AZ109" s="248">
        <f>IF(AY109="","",(VLOOKUP(AY109,PD!J:K,2,FALSE)))</f>
        <v>1</v>
      </c>
      <c r="BA109" s="300">
        <v>2014</v>
      </c>
      <c r="BB109" s="316">
        <f t="shared" si="76"/>
        <v>0</v>
      </c>
      <c r="BC109" s="291"/>
      <c r="BD109" s="292"/>
      <c r="BE109" s="301"/>
      <c r="BF109" s="274">
        <f t="shared" si="40"/>
        <v>0</v>
      </c>
      <c r="BG109" s="275" t="str">
        <f t="shared" si="41"/>
        <v/>
      </c>
      <c r="BH109" s="276" t="str">
        <f t="shared" si="42"/>
        <v/>
      </c>
      <c r="BI109" s="276" t="str">
        <f t="shared" si="43"/>
        <v/>
      </c>
      <c r="BJ109" s="276" t="str">
        <f t="shared" si="44"/>
        <v/>
      </c>
      <c r="BK109" s="276" t="str">
        <f t="shared" si="45"/>
        <v/>
      </c>
      <c r="BL109" s="276" t="str">
        <f t="shared" si="46"/>
        <v/>
      </c>
      <c r="BM109" s="276" t="str">
        <f t="shared" si="47"/>
        <v/>
      </c>
      <c r="BN109" s="276" t="str">
        <f t="shared" si="48"/>
        <v/>
      </c>
      <c r="BO109" s="276" t="str">
        <f t="shared" si="49"/>
        <v/>
      </c>
      <c r="BP109" s="277" t="str">
        <f t="shared" si="50"/>
        <v/>
      </c>
      <c r="BQ109" s="278"/>
      <c r="BR109" s="279"/>
      <c r="BS109" s="280"/>
      <c r="BT109" s="274">
        <f t="shared" si="51"/>
        <v>0</v>
      </c>
      <c r="BU109" s="275" t="str">
        <f t="shared" si="52"/>
        <v/>
      </c>
      <c r="BV109" s="276" t="str">
        <f t="shared" si="53"/>
        <v/>
      </c>
      <c r="BW109" s="276" t="str">
        <f t="shared" si="54"/>
        <v/>
      </c>
      <c r="BX109" s="276" t="str">
        <f t="shared" si="55"/>
        <v/>
      </c>
      <c r="BY109" s="276" t="str">
        <f t="shared" si="56"/>
        <v/>
      </c>
      <c r="BZ109" s="276" t="str">
        <f t="shared" si="57"/>
        <v/>
      </c>
      <c r="CA109" s="276" t="str">
        <f t="shared" si="58"/>
        <v/>
      </c>
      <c r="CB109" s="276" t="str">
        <f t="shared" si="59"/>
        <v/>
      </c>
      <c r="CC109" s="276" t="str">
        <f t="shared" si="60"/>
        <v/>
      </c>
      <c r="CD109" s="276" t="str">
        <f t="shared" si="61"/>
        <v/>
      </c>
      <c r="CE109" s="277" t="str">
        <f t="shared" si="62"/>
        <v/>
      </c>
      <c r="CF109" s="278"/>
      <c r="CG109" s="281"/>
      <c r="CH109" s="281"/>
      <c r="CI109" s="281"/>
      <c r="CJ109" s="280"/>
      <c r="CK109" s="282">
        <f t="shared" si="63"/>
        <v>0</v>
      </c>
      <c r="CL109" s="283">
        <f t="shared" si="64"/>
        <v>750000</v>
      </c>
      <c r="CM109" s="284">
        <f t="shared" si="65"/>
        <v>0</v>
      </c>
      <c r="CN109" s="284">
        <f t="shared" si="66"/>
        <v>749999</v>
      </c>
      <c r="CO109" s="284">
        <f t="shared" si="67"/>
        <v>1</v>
      </c>
      <c r="CP109" s="280">
        <f t="shared" si="68"/>
        <v>1</v>
      </c>
      <c r="CQ109" s="285"/>
      <c r="CR109" s="291"/>
      <c r="CS109" s="293"/>
      <c r="CV109" s="291"/>
      <c r="CW109" s="292"/>
      <c r="CX109" s="292"/>
      <c r="CY109" s="292"/>
      <c r="CZ109" s="292"/>
      <c r="DA109" s="292"/>
      <c r="DB109" s="292"/>
      <c r="DC109" s="292"/>
      <c r="DD109" s="292"/>
      <c r="DE109" s="293"/>
      <c r="DF109" s="291"/>
      <c r="DG109" s="292"/>
      <c r="DH109" s="292"/>
      <c r="DI109" s="292"/>
      <c r="DJ109" s="292"/>
      <c r="DK109" s="292"/>
      <c r="DL109" s="292"/>
      <c r="DM109" s="292"/>
      <c r="DN109" s="292"/>
      <c r="DO109" s="292"/>
      <c r="DP109" s="293"/>
      <c r="DQ109" s="141"/>
      <c r="DR109" s="291"/>
      <c r="DS109" s="292"/>
      <c r="DT109" s="292"/>
      <c r="DU109" s="292"/>
      <c r="DV109" s="292"/>
      <c r="DW109" s="292"/>
      <c r="DX109" s="292"/>
      <c r="DY109" s="292"/>
      <c r="DZ109" s="292"/>
      <c r="EA109" s="292"/>
      <c r="EB109" s="292"/>
      <c r="EC109" s="292"/>
      <c r="ED109" s="292"/>
      <c r="EE109" s="292"/>
      <c r="EF109" s="301"/>
      <c r="EG109" s="301"/>
      <c r="EH109" s="301"/>
      <c r="EI109" s="301"/>
      <c r="EJ109" s="301"/>
      <c r="EK109" s="301"/>
      <c r="EL109" s="301"/>
      <c r="EM109" s="301"/>
      <c r="EN109" s="301"/>
      <c r="EO109" s="317">
        <f t="shared" si="69"/>
        <v>0</v>
      </c>
      <c r="EP109" s="301"/>
      <c r="EQ109" s="293"/>
      <c r="ES109" s="288">
        <f t="shared" si="70"/>
        <v>2014</v>
      </c>
      <c r="ET109" s="289">
        <f t="shared" si="71"/>
        <v>0</v>
      </c>
      <c r="EU109" s="290">
        <f t="shared" si="72"/>
        <v>0</v>
      </c>
      <c r="EV109" s="290">
        <f t="shared" si="73"/>
        <v>0</v>
      </c>
      <c r="EW109" s="290">
        <f t="shared" si="74"/>
        <v>0</v>
      </c>
      <c r="EX109" s="291"/>
      <c r="EY109" s="292"/>
      <c r="EZ109" s="292"/>
      <c r="FA109" s="293"/>
      <c r="FB109" s="294">
        <f t="shared" si="75"/>
        <v>0</v>
      </c>
    </row>
    <row r="110" spans="1:158" s="287" customFormat="1" x14ac:dyDescent="0.15">
      <c r="A110" s="296">
        <v>96</v>
      </c>
      <c r="B110" s="297"/>
      <c r="C110" s="298" t="s">
        <v>161</v>
      </c>
      <c r="D110" s="248">
        <f>IF(C110="","",(VLOOKUP(C110,PD!A:B,2,FALSE)))</f>
        <v>12</v>
      </c>
      <c r="E110" s="299" t="s">
        <v>412</v>
      </c>
      <c r="F110" s="299" t="s">
        <v>517</v>
      </c>
      <c r="G110" s="292" t="s">
        <v>465</v>
      </c>
      <c r="H110" s="300">
        <v>1</v>
      </c>
      <c r="I110" s="292" t="s">
        <v>336</v>
      </c>
      <c r="J110" s="300">
        <v>1</v>
      </c>
      <c r="K110" s="293"/>
      <c r="L110" s="291"/>
      <c r="M110" s="292" t="s">
        <v>312</v>
      </c>
      <c r="N110" s="301"/>
      <c r="O110" s="302">
        <v>1</v>
      </c>
      <c r="P110" s="300">
        <v>15</v>
      </c>
      <c r="Q110" s="303">
        <v>44</v>
      </c>
      <c r="R110" s="302">
        <v>1</v>
      </c>
      <c r="S110" s="292"/>
      <c r="T110" s="300"/>
      <c r="U110" s="293"/>
      <c r="V110" s="296" t="s">
        <v>225</v>
      </c>
      <c r="W110" s="292" t="s">
        <v>463</v>
      </c>
      <c r="X110" s="292"/>
      <c r="Y110" s="292"/>
      <c r="Z110" s="303"/>
      <c r="AA110" s="291"/>
      <c r="AB110" s="300"/>
      <c r="AC110" s="293"/>
      <c r="AD110" s="304"/>
      <c r="AE110" s="301"/>
      <c r="AF110" s="296">
        <v>1</v>
      </c>
      <c r="AG110" s="297">
        <v>5</v>
      </c>
      <c r="AH110" s="305">
        <v>53.83</v>
      </c>
      <c r="AI110" s="306" t="s">
        <v>407</v>
      </c>
      <c r="AJ110" s="302">
        <v>17</v>
      </c>
      <c r="AK110" s="260">
        <f>IF(AJ110="","",(VLOOKUP(AJ110,償却率表!A:B,2,FALSE)))</f>
        <v>5.8999999999999997E-2</v>
      </c>
      <c r="AL110" s="307" t="s">
        <v>153</v>
      </c>
      <c r="AM110" s="262">
        <f>IF(AL110="","",(VLOOKUP(AL110,PD!G:H,2,FALSE)))</f>
        <v>1</v>
      </c>
      <c r="AN110" s="318">
        <v>3571027</v>
      </c>
      <c r="AO110" s="309">
        <v>1982</v>
      </c>
      <c r="AP110" s="319">
        <v>3571027</v>
      </c>
      <c r="AQ110" s="266">
        <v>1985</v>
      </c>
      <c r="AR110" s="267">
        <f t="shared" si="39"/>
        <v>29</v>
      </c>
      <c r="AS110" s="293"/>
      <c r="AT110" s="311">
        <v>2900000</v>
      </c>
      <c r="AU110" s="312"/>
      <c r="AV110" s="313"/>
      <c r="AW110" s="314"/>
      <c r="AX110" s="296"/>
      <c r="AY110" s="315" t="s">
        <v>155</v>
      </c>
      <c r="AZ110" s="248">
        <f>IF(AY110="","",(VLOOKUP(AY110,PD!J:K,2,FALSE)))</f>
        <v>1</v>
      </c>
      <c r="BA110" s="300">
        <v>2014</v>
      </c>
      <c r="BB110" s="316">
        <f t="shared" si="76"/>
        <v>0</v>
      </c>
      <c r="BC110" s="291"/>
      <c r="BD110" s="292"/>
      <c r="BE110" s="301"/>
      <c r="BF110" s="274">
        <f t="shared" si="40"/>
        <v>0</v>
      </c>
      <c r="BG110" s="275" t="str">
        <f t="shared" si="41"/>
        <v/>
      </c>
      <c r="BH110" s="276" t="str">
        <f t="shared" si="42"/>
        <v/>
      </c>
      <c r="BI110" s="276" t="str">
        <f t="shared" si="43"/>
        <v/>
      </c>
      <c r="BJ110" s="276" t="str">
        <f t="shared" si="44"/>
        <v/>
      </c>
      <c r="BK110" s="276" t="str">
        <f t="shared" si="45"/>
        <v/>
      </c>
      <c r="BL110" s="276" t="str">
        <f t="shared" si="46"/>
        <v/>
      </c>
      <c r="BM110" s="276" t="str">
        <f t="shared" si="47"/>
        <v/>
      </c>
      <c r="BN110" s="276" t="str">
        <f t="shared" si="48"/>
        <v/>
      </c>
      <c r="BO110" s="276" t="str">
        <f t="shared" si="49"/>
        <v/>
      </c>
      <c r="BP110" s="277" t="str">
        <f t="shared" si="50"/>
        <v/>
      </c>
      <c r="BQ110" s="278"/>
      <c r="BR110" s="279"/>
      <c r="BS110" s="280"/>
      <c r="BT110" s="274">
        <f t="shared" si="51"/>
        <v>0</v>
      </c>
      <c r="BU110" s="275" t="str">
        <f t="shared" si="52"/>
        <v/>
      </c>
      <c r="BV110" s="276" t="str">
        <f t="shared" si="53"/>
        <v/>
      </c>
      <c r="BW110" s="276" t="str">
        <f t="shared" si="54"/>
        <v/>
      </c>
      <c r="BX110" s="276" t="str">
        <f t="shared" si="55"/>
        <v/>
      </c>
      <c r="BY110" s="276" t="str">
        <f t="shared" si="56"/>
        <v/>
      </c>
      <c r="BZ110" s="276" t="str">
        <f t="shared" si="57"/>
        <v/>
      </c>
      <c r="CA110" s="276" t="str">
        <f t="shared" si="58"/>
        <v/>
      </c>
      <c r="CB110" s="276" t="str">
        <f t="shared" si="59"/>
        <v/>
      </c>
      <c r="CC110" s="276" t="str">
        <f t="shared" si="60"/>
        <v/>
      </c>
      <c r="CD110" s="276" t="str">
        <f t="shared" si="61"/>
        <v/>
      </c>
      <c r="CE110" s="277" t="str">
        <f t="shared" si="62"/>
        <v/>
      </c>
      <c r="CF110" s="278"/>
      <c r="CG110" s="281"/>
      <c r="CH110" s="281"/>
      <c r="CI110" s="281"/>
      <c r="CJ110" s="280"/>
      <c r="CK110" s="282">
        <f t="shared" si="63"/>
        <v>0</v>
      </c>
      <c r="CL110" s="283">
        <f t="shared" si="64"/>
        <v>2900000</v>
      </c>
      <c r="CM110" s="284">
        <f t="shared" si="65"/>
        <v>0</v>
      </c>
      <c r="CN110" s="284">
        <f t="shared" si="66"/>
        <v>2899999</v>
      </c>
      <c r="CO110" s="284">
        <f t="shared" si="67"/>
        <v>1</v>
      </c>
      <c r="CP110" s="280">
        <f t="shared" si="68"/>
        <v>1</v>
      </c>
      <c r="CQ110" s="285"/>
      <c r="CR110" s="291"/>
      <c r="CS110" s="293"/>
      <c r="CV110" s="291"/>
      <c r="CW110" s="292"/>
      <c r="CX110" s="292"/>
      <c r="CY110" s="292"/>
      <c r="CZ110" s="292"/>
      <c r="DA110" s="292"/>
      <c r="DB110" s="292"/>
      <c r="DC110" s="292"/>
      <c r="DD110" s="292"/>
      <c r="DE110" s="293"/>
      <c r="DF110" s="291"/>
      <c r="DG110" s="292"/>
      <c r="DH110" s="292"/>
      <c r="DI110" s="292"/>
      <c r="DJ110" s="292"/>
      <c r="DK110" s="292"/>
      <c r="DL110" s="292"/>
      <c r="DM110" s="292"/>
      <c r="DN110" s="292"/>
      <c r="DO110" s="292"/>
      <c r="DP110" s="293"/>
      <c r="DQ110" s="141"/>
      <c r="DR110" s="291"/>
      <c r="DS110" s="292"/>
      <c r="DT110" s="292"/>
      <c r="DU110" s="292"/>
      <c r="DV110" s="292"/>
      <c r="DW110" s="292"/>
      <c r="DX110" s="292"/>
      <c r="DY110" s="292"/>
      <c r="DZ110" s="292"/>
      <c r="EA110" s="292"/>
      <c r="EB110" s="292"/>
      <c r="EC110" s="292"/>
      <c r="ED110" s="292"/>
      <c r="EE110" s="292"/>
      <c r="EF110" s="301"/>
      <c r="EG110" s="301"/>
      <c r="EH110" s="301"/>
      <c r="EI110" s="301"/>
      <c r="EJ110" s="301"/>
      <c r="EK110" s="301"/>
      <c r="EL110" s="301"/>
      <c r="EM110" s="301"/>
      <c r="EN110" s="301"/>
      <c r="EO110" s="317">
        <f t="shared" si="69"/>
        <v>0</v>
      </c>
      <c r="EP110" s="301"/>
      <c r="EQ110" s="293"/>
      <c r="ES110" s="288">
        <f t="shared" si="70"/>
        <v>2014</v>
      </c>
      <c r="ET110" s="289">
        <f t="shared" si="71"/>
        <v>0</v>
      </c>
      <c r="EU110" s="290">
        <f t="shared" si="72"/>
        <v>0</v>
      </c>
      <c r="EV110" s="290">
        <f t="shared" si="73"/>
        <v>0</v>
      </c>
      <c r="EW110" s="290">
        <f t="shared" si="74"/>
        <v>0</v>
      </c>
      <c r="EX110" s="291"/>
      <c r="EY110" s="292"/>
      <c r="EZ110" s="292"/>
      <c r="FA110" s="293"/>
      <c r="FB110" s="294">
        <f t="shared" si="75"/>
        <v>0</v>
      </c>
    </row>
    <row r="111" spans="1:158" s="287" customFormat="1" x14ac:dyDescent="0.15">
      <c r="A111" s="296">
        <v>97</v>
      </c>
      <c r="B111" s="297"/>
      <c r="C111" s="298" t="s">
        <v>161</v>
      </c>
      <c r="D111" s="248">
        <f>IF(C111="","",(VLOOKUP(C111,PD!A:B,2,FALSE)))</f>
        <v>12</v>
      </c>
      <c r="E111" s="299" t="s">
        <v>412</v>
      </c>
      <c r="F111" s="299" t="s">
        <v>518</v>
      </c>
      <c r="G111" s="292" t="s">
        <v>465</v>
      </c>
      <c r="H111" s="300">
        <v>1</v>
      </c>
      <c r="I111" s="292" t="s">
        <v>337</v>
      </c>
      <c r="J111" s="300">
        <v>1</v>
      </c>
      <c r="K111" s="293"/>
      <c r="L111" s="291"/>
      <c r="M111" s="292" t="s">
        <v>312</v>
      </c>
      <c r="N111" s="301"/>
      <c r="O111" s="302">
        <v>1</v>
      </c>
      <c r="P111" s="300">
        <v>15</v>
      </c>
      <c r="Q111" s="303">
        <v>44</v>
      </c>
      <c r="R111" s="302">
        <v>1</v>
      </c>
      <c r="S111" s="292"/>
      <c r="T111" s="300"/>
      <c r="U111" s="293"/>
      <c r="V111" s="296" t="s">
        <v>225</v>
      </c>
      <c r="W111" s="292" t="s">
        <v>463</v>
      </c>
      <c r="X111" s="292"/>
      <c r="Y111" s="292"/>
      <c r="Z111" s="303"/>
      <c r="AA111" s="291"/>
      <c r="AB111" s="300"/>
      <c r="AC111" s="293"/>
      <c r="AD111" s="304"/>
      <c r="AE111" s="301"/>
      <c r="AF111" s="296">
        <v>1</v>
      </c>
      <c r="AG111" s="297">
        <v>5</v>
      </c>
      <c r="AH111" s="305">
        <v>16</v>
      </c>
      <c r="AI111" s="306" t="s">
        <v>407</v>
      </c>
      <c r="AJ111" s="302">
        <v>17</v>
      </c>
      <c r="AK111" s="260">
        <f>IF(AJ111="","",(VLOOKUP(AJ111,償却率表!A:B,2,FALSE)))</f>
        <v>5.8999999999999997E-2</v>
      </c>
      <c r="AL111" s="307" t="s">
        <v>153</v>
      </c>
      <c r="AM111" s="262">
        <f>IF(AL111="","",(VLOOKUP(AL111,PD!G:H,2,FALSE)))</f>
        <v>1</v>
      </c>
      <c r="AN111" s="308">
        <v>34401</v>
      </c>
      <c r="AO111" s="309">
        <v>1969</v>
      </c>
      <c r="AP111" s="310">
        <v>34401</v>
      </c>
      <c r="AQ111" s="266">
        <v>1985</v>
      </c>
      <c r="AR111" s="267">
        <f t="shared" si="39"/>
        <v>29</v>
      </c>
      <c r="AS111" s="293"/>
      <c r="AT111" s="311">
        <v>170000</v>
      </c>
      <c r="AU111" s="312"/>
      <c r="AV111" s="313"/>
      <c r="AW111" s="314"/>
      <c r="AX111" s="296"/>
      <c r="AY111" s="315" t="s">
        <v>155</v>
      </c>
      <c r="AZ111" s="248">
        <f>IF(AY111="","",(VLOOKUP(AY111,PD!J:K,2,FALSE)))</f>
        <v>1</v>
      </c>
      <c r="BA111" s="300">
        <v>2014</v>
      </c>
      <c r="BB111" s="316">
        <f t="shared" si="76"/>
        <v>0</v>
      </c>
      <c r="BC111" s="291"/>
      <c r="BD111" s="292"/>
      <c r="BE111" s="301"/>
      <c r="BF111" s="274">
        <f t="shared" si="40"/>
        <v>0</v>
      </c>
      <c r="BG111" s="275" t="str">
        <f t="shared" si="41"/>
        <v/>
      </c>
      <c r="BH111" s="276" t="str">
        <f t="shared" si="42"/>
        <v/>
      </c>
      <c r="BI111" s="276" t="str">
        <f t="shared" si="43"/>
        <v/>
      </c>
      <c r="BJ111" s="276" t="str">
        <f t="shared" si="44"/>
        <v/>
      </c>
      <c r="BK111" s="276" t="str">
        <f t="shared" si="45"/>
        <v/>
      </c>
      <c r="BL111" s="276" t="str">
        <f t="shared" si="46"/>
        <v/>
      </c>
      <c r="BM111" s="276" t="str">
        <f t="shared" si="47"/>
        <v/>
      </c>
      <c r="BN111" s="276" t="str">
        <f t="shared" si="48"/>
        <v/>
      </c>
      <c r="BO111" s="276" t="str">
        <f t="shared" si="49"/>
        <v/>
      </c>
      <c r="BP111" s="277" t="str">
        <f t="shared" si="50"/>
        <v/>
      </c>
      <c r="BQ111" s="278"/>
      <c r="BR111" s="279"/>
      <c r="BS111" s="280"/>
      <c r="BT111" s="274">
        <f t="shared" si="51"/>
        <v>0</v>
      </c>
      <c r="BU111" s="275" t="str">
        <f t="shared" si="52"/>
        <v/>
      </c>
      <c r="BV111" s="276" t="str">
        <f t="shared" si="53"/>
        <v/>
      </c>
      <c r="BW111" s="276" t="str">
        <f t="shared" si="54"/>
        <v/>
      </c>
      <c r="BX111" s="276" t="str">
        <f t="shared" si="55"/>
        <v/>
      </c>
      <c r="BY111" s="276" t="str">
        <f t="shared" si="56"/>
        <v/>
      </c>
      <c r="BZ111" s="276" t="str">
        <f t="shared" si="57"/>
        <v/>
      </c>
      <c r="CA111" s="276" t="str">
        <f t="shared" si="58"/>
        <v/>
      </c>
      <c r="CB111" s="276" t="str">
        <f t="shared" si="59"/>
        <v/>
      </c>
      <c r="CC111" s="276" t="str">
        <f t="shared" si="60"/>
        <v/>
      </c>
      <c r="CD111" s="276" t="str">
        <f t="shared" si="61"/>
        <v/>
      </c>
      <c r="CE111" s="277" t="str">
        <f t="shared" si="62"/>
        <v/>
      </c>
      <c r="CF111" s="278"/>
      <c r="CG111" s="281"/>
      <c r="CH111" s="281"/>
      <c r="CI111" s="281"/>
      <c r="CJ111" s="280"/>
      <c r="CK111" s="282">
        <f t="shared" si="63"/>
        <v>0</v>
      </c>
      <c r="CL111" s="283">
        <f t="shared" si="64"/>
        <v>170000</v>
      </c>
      <c r="CM111" s="284">
        <f t="shared" si="65"/>
        <v>0</v>
      </c>
      <c r="CN111" s="284">
        <f t="shared" si="66"/>
        <v>169999</v>
      </c>
      <c r="CO111" s="284">
        <f t="shared" si="67"/>
        <v>1</v>
      </c>
      <c r="CP111" s="280">
        <f t="shared" si="68"/>
        <v>1</v>
      </c>
      <c r="CQ111" s="285"/>
      <c r="CR111" s="291"/>
      <c r="CS111" s="293"/>
      <c r="CV111" s="291"/>
      <c r="CW111" s="292"/>
      <c r="CX111" s="292"/>
      <c r="CY111" s="292"/>
      <c r="CZ111" s="292"/>
      <c r="DA111" s="292"/>
      <c r="DB111" s="292"/>
      <c r="DC111" s="292"/>
      <c r="DD111" s="292"/>
      <c r="DE111" s="293"/>
      <c r="DF111" s="291"/>
      <c r="DG111" s="292"/>
      <c r="DH111" s="292"/>
      <c r="DI111" s="292"/>
      <c r="DJ111" s="292"/>
      <c r="DK111" s="292"/>
      <c r="DL111" s="292"/>
      <c r="DM111" s="292"/>
      <c r="DN111" s="292"/>
      <c r="DO111" s="292"/>
      <c r="DP111" s="293"/>
      <c r="DQ111" s="141"/>
      <c r="DR111" s="291"/>
      <c r="DS111" s="292"/>
      <c r="DT111" s="292"/>
      <c r="DU111" s="292"/>
      <c r="DV111" s="292"/>
      <c r="DW111" s="292"/>
      <c r="DX111" s="292"/>
      <c r="DY111" s="292"/>
      <c r="DZ111" s="292"/>
      <c r="EA111" s="292"/>
      <c r="EB111" s="292"/>
      <c r="EC111" s="292"/>
      <c r="ED111" s="292"/>
      <c r="EE111" s="292"/>
      <c r="EF111" s="301"/>
      <c r="EG111" s="301"/>
      <c r="EH111" s="301"/>
      <c r="EI111" s="301"/>
      <c r="EJ111" s="301"/>
      <c r="EK111" s="301"/>
      <c r="EL111" s="301"/>
      <c r="EM111" s="301"/>
      <c r="EN111" s="301"/>
      <c r="EO111" s="317">
        <f t="shared" si="69"/>
        <v>0</v>
      </c>
      <c r="EP111" s="301"/>
      <c r="EQ111" s="293"/>
      <c r="ES111" s="288">
        <f t="shared" si="70"/>
        <v>2014</v>
      </c>
      <c r="ET111" s="289">
        <f t="shared" si="71"/>
        <v>0</v>
      </c>
      <c r="EU111" s="290">
        <f t="shared" si="72"/>
        <v>0</v>
      </c>
      <c r="EV111" s="290">
        <f t="shared" si="73"/>
        <v>0</v>
      </c>
      <c r="EW111" s="290">
        <f t="shared" si="74"/>
        <v>0</v>
      </c>
      <c r="EX111" s="291"/>
      <c r="EY111" s="292"/>
      <c r="EZ111" s="292"/>
      <c r="FA111" s="293"/>
      <c r="FB111" s="294">
        <f t="shared" si="75"/>
        <v>0</v>
      </c>
    </row>
    <row r="112" spans="1:158" s="287" customFormat="1" x14ac:dyDescent="0.15">
      <c r="A112" s="296">
        <v>98</v>
      </c>
      <c r="B112" s="297"/>
      <c r="C112" s="298" t="s">
        <v>161</v>
      </c>
      <c r="D112" s="248">
        <f>IF(C112="","",(VLOOKUP(C112,PD!A:B,2,FALSE)))</f>
        <v>12</v>
      </c>
      <c r="E112" s="299" t="s">
        <v>412</v>
      </c>
      <c r="F112" s="299" t="s">
        <v>519</v>
      </c>
      <c r="G112" s="292" t="s">
        <v>465</v>
      </c>
      <c r="H112" s="300">
        <v>1</v>
      </c>
      <c r="I112" s="292" t="s">
        <v>368</v>
      </c>
      <c r="J112" s="300">
        <v>1</v>
      </c>
      <c r="K112" s="293"/>
      <c r="L112" s="291"/>
      <c r="M112" s="292" t="s">
        <v>312</v>
      </c>
      <c r="N112" s="301"/>
      <c r="O112" s="302">
        <v>1</v>
      </c>
      <c r="P112" s="300">
        <v>15</v>
      </c>
      <c r="Q112" s="303">
        <v>44</v>
      </c>
      <c r="R112" s="302">
        <v>1</v>
      </c>
      <c r="S112" s="292"/>
      <c r="T112" s="300"/>
      <c r="U112" s="293"/>
      <c r="V112" s="296" t="s">
        <v>225</v>
      </c>
      <c r="W112" s="292" t="s">
        <v>463</v>
      </c>
      <c r="X112" s="292"/>
      <c r="Y112" s="292"/>
      <c r="Z112" s="303"/>
      <c r="AA112" s="291"/>
      <c r="AB112" s="300"/>
      <c r="AC112" s="293"/>
      <c r="AD112" s="304"/>
      <c r="AE112" s="301"/>
      <c r="AF112" s="296">
        <v>1</v>
      </c>
      <c r="AG112" s="297">
        <v>5</v>
      </c>
      <c r="AH112" s="305">
        <v>12.24</v>
      </c>
      <c r="AI112" s="306" t="s">
        <v>407</v>
      </c>
      <c r="AJ112" s="302">
        <v>17</v>
      </c>
      <c r="AK112" s="260">
        <f>IF(AJ112="","",(VLOOKUP(AJ112,償却率表!A:B,2,FALSE)))</f>
        <v>5.8999999999999997E-2</v>
      </c>
      <c r="AL112" s="307" t="s">
        <v>153</v>
      </c>
      <c r="AM112" s="262">
        <f>IF(AL112="","",(VLOOKUP(AL112,PD!G:H,2,FALSE)))</f>
        <v>1</v>
      </c>
      <c r="AN112" s="318">
        <v>4261201</v>
      </c>
      <c r="AO112" s="309">
        <v>2014</v>
      </c>
      <c r="AP112" s="319">
        <v>4261201</v>
      </c>
      <c r="AQ112" s="266">
        <v>1985</v>
      </c>
      <c r="AR112" s="267">
        <f t="shared" si="39"/>
        <v>29</v>
      </c>
      <c r="AS112" s="293"/>
      <c r="AT112" s="311">
        <v>2376000</v>
      </c>
      <c r="AU112" s="312"/>
      <c r="AV112" s="313"/>
      <c r="AW112" s="314"/>
      <c r="AX112" s="296"/>
      <c r="AY112" s="315" t="s">
        <v>155</v>
      </c>
      <c r="AZ112" s="248">
        <f>IF(AY112="","",(VLOOKUP(AY112,PD!J:K,2,FALSE)))</f>
        <v>1</v>
      </c>
      <c r="BA112" s="300">
        <v>2014</v>
      </c>
      <c r="BB112" s="316">
        <f t="shared" si="76"/>
        <v>0</v>
      </c>
      <c r="BC112" s="291"/>
      <c r="BD112" s="292"/>
      <c r="BE112" s="301"/>
      <c r="BF112" s="274">
        <f t="shared" si="40"/>
        <v>0</v>
      </c>
      <c r="BG112" s="275" t="str">
        <f t="shared" si="41"/>
        <v/>
      </c>
      <c r="BH112" s="276" t="str">
        <f t="shared" si="42"/>
        <v/>
      </c>
      <c r="BI112" s="276" t="str">
        <f t="shared" si="43"/>
        <v/>
      </c>
      <c r="BJ112" s="276" t="str">
        <f t="shared" si="44"/>
        <v/>
      </c>
      <c r="BK112" s="276" t="str">
        <f t="shared" si="45"/>
        <v/>
      </c>
      <c r="BL112" s="276" t="str">
        <f t="shared" si="46"/>
        <v/>
      </c>
      <c r="BM112" s="276" t="str">
        <f t="shared" si="47"/>
        <v/>
      </c>
      <c r="BN112" s="276" t="str">
        <f t="shared" si="48"/>
        <v/>
      </c>
      <c r="BO112" s="276" t="str">
        <f t="shared" si="49"/>
        <v/>
      </c>
      <c r="BP112" s="277" t="str">
        <f t="shared" si="50"/>
        <v/>
      </c>
      <c r="BQ112" s="278"/>
      <c r="BR112" s="279"/>
      <c r="BS112" s="280"/>
      <c r="BT112" s="274">
        <f t="shared" si="51"/>
        <v>0</v>
      </c>
      <c r="BU112" s="275" t="str">
        <f t="shared" si="52"/>
        <v/>
      </c>
      <c r="BV112" s="276" t="str">
        <f t="shared" si="53"/>
        <v/>
      </c>
      <c r="BW112" s="276" t="str">
        <f t="shared" si="54"/>
        <v/>
      </c>
      <c r="BX112" s="276" t="str">
        <f t="shared" si="55"/>
        <v/>
      </c>
      <c r="BY112" s="276" t="str">
        <f t="shared" si="56"/>
        <v/>
      </c>
      <c r="BZ112" s="276" t="str">
        <f t="shared" si="57"/>
        <v/>
      </c>
      <c r="CA112" s="276" t="str">
        <f t="shared" si="58"/>
        <v/>
      </c>
      <c r="CB112" s="276" t="str">
        <f t="shared" si="59"/>
        <v/>
      </c>
      <c r="CC112" s="276" t="str">
        <f t="shared" si="60"/>
        <v/>
      </c>
      <c r="CD112" s="276" t="str">
        <f t="shared" si="61"/>
        <v/>
      </c>
      <c r="CE112" s="277" t="str">
        <f t="shared" si="62"/>
        <v/>
      </c>
      <c r="CF112" s="278"/>
      <c r="CG112" s="281"/>
      <c r="CH112" s="281"/>
      <c r="CI112" s="281"/>
      <c r="CJ112" s="280"/>
      <c r="CK112" s="282">
        <f t="shared" si="63"/>
        <v>0</v>
      </c>
      <c r="CL112" s="283">
        <f t="shared" si="64"/>
        <v>2376000</v>
      </c>
      <c r="CM112" s="284">
        <f t="shared" si="65"/>
        <v>0</v>
      </c>
      <c r="CN112" s="284">
        <f t="shared" si="66"/>
        <v>2375999</v>
      </c>
      <c r="CO112" s="284">
        <f t="shared" si="67"/>
        <v>1</v>
      </c>
      <c r="CP112" s="280">
        <f t="shared" si="68"/>
        <v>1</v>
      </c>
      <c r="CQ112" s="285"/>
      <c r="CR112" s="291"/>
      <c r="CS112" s="293"/>
      <c r="CV112" s="291"/>
      <c r="CW112" s="292"/>
      <c r="CX112" s="292"/>
      <c r="CY112" s="292"/>
      <c r="CZ112" s="292"/>
      <c r="DA112" s="292"/>
      <c r="DB112" s="292"/>
      <c r="DC112" s="292"/>
      <c r="DD112" s="292"/>
      <c r="DE112" s="293"/>
      <c r="DF112" s="291"/>
      <c r="DG112" s="292"/>
      <c r="DH112" s="292"/>
      <c r="DI112" s="292"/>
      <c r="DJ112" s="292"/>
      <c r="DK112" s="292"/>
      <c r="DL112" s="292"/>
      <c r="DM112" s="292"/>
      <c r="DN112" s="292"/>
      <c r="DO112" s="292"/>
      <c r="DP112" s="293"/>
      <c r="DQ112" s="141"/>
      <c r="DR112" s="291"/>
      <c r="DS112" s="292"/>
      <c r="DT112" s="292"/>
      <c r="DU112" s="292"/>
      <c r="DV112" s="292"/>
      <c r="DW112" s="292"/>
      <c r="DX112" s="292"/>
      <c r="DY112" s="292"/>
      <c r="DZ112" s="292"/>
      <c r="EA112" s="292"/>
      <c r="EB112" s="292"/>
      <c r="EC112" s="292"/>
      <c r="ED112" s="292"/>
      <c r="EE112" s="292"/>
      <c r="EF112" s="301"/>
      <c r="EG112" s="301"/>
      <c r="EH112" s="301"/>
      <c r="EI112" s="301"/>
      <c r="EJ112" s="301"/>
      <c r="EK112" s="301"/>
      <c r="EL112" s="301"/>
      <c r="EM112" s="301"/>
      <c r="EN112" s="301"/>
      <c r="EO112" s="317">
        <f t="shared" si="69"/>
        <v>0</v>
      </c>
      <c r="EP112" s="301"/>
      <c r="EQ112" s="293"/>
      <c r="ES112" s="288">
        <f t="shared" si="70"/>
        <v>2014</v>
      </c>
      <c r="ET112" s="289">
        <f t="shared" si="71"/>
        <v>0</v>
      </c>
      <c r="EU112" s="290">
        <f t="shared" si="72"/>
        <v>0</v>
      </c>
      <c r="EV112" s="290">
        <f t="shared" si="73"/>
        <v>0</v>
      </c>
      <c r="EW112" s="290">
        <f t="shared" si="74"/>
        <v>0</v>
      </c>
      <c r="EX112" s="291"/>
      <c r="EY112" s="292"/>
      <c r="EZ112" s="292"/>
      <c r="FA112" s="293"/>
      <c r="FB112" s="294">
        <f t="shared" si="75"/>
        <v>0</v>
      </c>
    </row>
    <row r="113" spans="1:158" s="287" customFormat="1" x14ac:dyDescent="0.15">
      <c r="A113" s="296">
        <v>99</v>
      </c>
      <c r="B113" s="297"/>
      <c r="C113" s="298" t="s">
        <v>161</v>
      </c>
      <c r="D113" s="248">
        <f>IF(C113="","",(VLOOKUP(C113,PD!A:B,2,FALSE)))</f>
        <v>12</v>
      </c>
      <c r="E113" s="299" t="s">
        <v>412</v>
      </c>
      <c r="F113" s="299" t="s">
        <v>520</v>
      </c>
      <c r="G113" s="292" t="s">
        <v>465</v>
      </c>
      <c r="H113" s="300">
        <v>1</v>
      </c>
      <c r="I113" s="292" t="s">
        <v>369</v>
      </c>
      <c r="J113" s="300">
        <v>1</v>
      </c>
      <c r="K113" s="293"/>
      <c r="L113" s="291"/>
      <c r="M113" s="292" t="s">
        <v>312</v>
      </c>
      <c r="N113" s="301"/>
      <c r="O113" s="302">
        <v>1</v>
      </c>
      <c r="P113" s="300">
        <v>15</v>
      </c>
      <c r="Q113" s="303">
        <v>44</v>
      </c>
      <c r="R113" s="302">
        <v>1</v>
      </c>
      <c r="S113" s="292"/>
      <c r="T113" s="300"/>
      <c r="U113" s="293"/>
      <c r="V113" s="296" t="s">
        <v>225</v>
      </c>
      <c r="W113" s="292" t="s">
        <v>463</v>
      </c>
      <c r="X113" s="292"/>
      <c r="Y113" s="292"/>
      <c r="Z113" s="303"/>
      <c r="AA113" s="291"/>
      <c r="AB113" s="300"/>
      <c r="AC113" s="293"/>
      <c r="AD113" s="304"/>
      <c r="AE113" s="301"/>
      <c r="AF113" s="296">
        <v>1</v>
      </c>
      <c r="AG113" s="297">
        <v>5</v>
      </c>
      <c r="AH113" s="305">
        <v>15</v>
      </c>
      <c r="AI113" s="306" t="s">
        <v>407</v>
      </c>
      <c r="AJ113" s="302">
        <v>17</v>
      </c>
      <c r="AK113" s="260">
        <f>IF(AJ113="","",(VLOOKUP(AJ113,償却率表!A:B,2,FALSE)))</f>
        <v>5.8999999999999997E-2</v>
      </c>
      <c r="AL113" s="307" t="s">
        <v>153</v>
      </c>
      <c r="AM113" s="262">
        <f>IF(AL113="","",(VLOOKUP(AL113,PD!G:H,2,FALSE)))</f>
        <v>1</v>
      </c>
      <c r="AN113" s="308">
        <v>35608</v>
      </c>
      <c r="AO113" s="309">
        <v>1981</v>
      </c>
      <c r="AP113" s="310">
        <v>35608</v>
      </c>
      <c r="AQ113" s="266">
        <v>1985</v>
      </c>
      <c r="AR113" s="267">
        <f t="shared" si="39"/>
        <v>29</v>
      </c>
      <c r="AS113" s="293"/>
      <c r="AT113" s="311">
        <v>790000</v>
      </c>
      <c r="AU113" s="312"/>
      <c r="AV113" s="313"/>
      <c r="AW113" s="314"/>
      <c r="AX113" s="296"/>
      <c r="AY113" s="315" t="s">
        <v>155</v>
      </c>
      <c r="AZ113" s="248">
        <f>IF(AY113="","",(VLOOKUP(AY113,PD!J:K,2,FALSE)))</f>
        <v>1</v>
      </c>
      <c r="BA113" s="300">
        <v>2014</v>
      </c>
      <c r="BB113" s="316">
        <f t="shared" si="76"/>
        <v>0</v>
      </c>
      <c r="BC113" s="291"/>
      <c r="BD113" s="292"/>
      <c r="BE113" s="301"/>
      <c r="BF113" s="274">
        <f t="shared" si="40"/>
        <v>0</v>
      </c>
      <c r="BG113" s="275" t="str">
        <f t="shared" si="41"/>
        <v/>
      </c>
      <c r="BH113" s="276" t="str">
        <f t="shared" si="42"/>
        <v/>
      </c>
      <c r="BI113" s="276" t="str">
        <f t="shared" si="43"/>
        <v/>
      </c>
      <c r="BJ113" s="276" t="str">
        <f t="shared" si="44"/>
        <v/>
      </c>
      <c r="BK113" s="276" t="str">
        <f t="shared" si="45"/>
        <v/>
      </c>
      <c r="BL113" s="276" t="str">
        <f t="shared" si="46"/>
        <v/>
      </c>
      <c r="BM113" s="276" t="str">
        <f t="shared" si="47"/>
        <v/>
      </c>
      <c r="BN113" s="276" t="str">
        <f t="shared" si="48"/>
        <v/>
      </c>
      <c r="BO113" s="276" t="str">
        <f t="shared" si="49"/>
        <v/>
      </c>
      <c r="BP113" s="277" t="str">
        <f t="shared" si="50"/>
        <v/>
      </c>
      <c r="BQ113" s="278"/>
      <c r="BR113" s="279"/>
      <c r="BS113" s="280"/>
      <c r="BT113" s="274">
        <f t="shared" si="51"/>
        <v>0</v>
      </c>
      <c r="BU113" s="275" t="str">
        <f t="shared" si="52"/>
        <v/>
      </c>
      <c r="BV113" s="276" t="str">
        <f t="shared" si="53"/>
        <v/>
      </c>
      <c r="BW113" s="276" t="str">
        <f t="shared" si="54"/>
        <v/>
      </c>
      <c r="BX113" s="276" t="str">
        <f t="shared" si="55"/>
        <v/>
      </c>
      <c r="BY113" s="276" t="str">
        <f t="shared" si="56"/>
        <v/>
      </c>
      <c r="BZ113" s="276" t="str">
        <f t="shared" si="57"/>
        <v/>
      </c>
      <c r="CA113" s="276" t="str">
        <f t="shared" si="58"/>
        <v/>
      </c>
      <c r="CB113" s="276" t="str">
        <f t="shared" si="59"/>
        <v/>
      </c>
      <c r="CC113" s="276" t="str">
        <f t="shared" si="60"/>
        <v/>
      </c>
      <c r="CD113" s="276" t="str">
        <f t="shared" si="61"/>
        <v/>
      </c>
      <c r="CE113" s="277" t="str">
        <f t="shared" si="62"/>
        <v/>
      </c>
      <c r="CF113" s="278"/>
      <c r="CG113" s="281"/>
      <c r="CH113" s="281"/>
      <c r="CI113" s="281"/>
      <c r="CJ113" s="280"/>
      <c r="CK113" s="282">
        <f t="shared" si="63"/>
        <v>0</v>
      </c>
      <c r="CL113" s="283">
        <f t="shared" si="64"/>
        <v>790000</v>
      </c>
      <c r="CM113" s="284">
        <f t="shared" si="65"/>
        <v>0</v>
      </c>
      <c r="CN113" s="284">
        <f t="shared" si="66"/>
        <v>789999</v>
      </c>
      <c r="CO113" s="284">
        <f t="shared" si="67"/>
        <v>1</v>
      </c>
      <c r="CP113" s="280">
        <f t="shared" si="68"/>
        <v>1</v>
      </c>
      <c r="CQ113" s="285"/>
      <c r="CR113" s="291"/>
      <c r="CS113" s="293"/>
      <c r="CV113" s="291"/>
      <c r="CW113" s="292"/>
      <c r="CX113" s="292"/>
      <c r="CY113" s="292"/>
      <c r="CZ113" s="292"/>
      <c r="DA113" s="292"/>
      <c r="DB113" s="292"/>
      <c r="DC113" s="292"/>
      <c r="DD113" s="292"/>
      <c r="DE113" s="293"/>
      <c r="DF113" s="291"/>
      <c r="DG113" s="292"/>
      <c r="DH113" s="292"/>
      <c r="DI113" s="292"/>
      <c r="DJ113" s="292"/>
      <c r="DK113" s="292"/>
      <c r="DL113" s="292"/>
      <c r="DM113" s="292"/>
      <c r="DN113" s="292"/>
      <c r="DO113" s="292"/>
      <c r="DP113" s="293"/>
      <c r="DQ113" s="141"/>
      <c r="DR113" s="291"/>
      <c r="DS113" s="292"/>
      <c r="DT113" s="292"/>
      <c r="DU113" s="292"/>
      <c r="DV113" s="292"/>
      <c r="DW113" s="292"/>
      <c r="DX113" s="292"/>
      <c r="DY113" s="292"/>
      <c r="DZ113" s="292"/>
      <c r="EA113" s="292"/>
      <c r="EB113" s="292"/>
      <c r="EC113" s="292"/>
      <c r="ED113" s="292"/>
      <c r="EE113" s="292"/>
      <c r="EF113" s="301"/>
      <c r="EG113" s="301"/>
      <c r="EH113" s="301"/>
      <c r="EI113" s="301"/>
      <c r="EJ113" s="301"/>
      <c r="EK113" s="301"/>
      <c r="EL113" s="301"/>
      <c r="EM113" s="301"/>
      <c r="EN113" s="301"/>
      <c r="EO113" s="317">
        <f t="shared" si="69"/>
        <v>0</v>
      </c>
      <c r="EP113" s="301"/>
      <c r="EQ113" s="293"/>
      <c r="ES113" s="288">
        <f t="shared" si="70"/>
        <v>2014</v>
      </c>
      <c r="ET113" s="289">
        <f t="shared" si="71"/>
        <v>0</v>
      </c>
      <c r="EU113" s="290">
        <f t="shared" si="72"/>
        <v>0</v>
      </c>
      <c r="EV113" s="290">
        <f t="shared" si="73"/>
        <v>0</v>
      </c>
      <c r="EW113" s="290">
        <f t="shared" si="74"/>
        <v>0</v>
      </c>
      <c r="EX113" s="291"/>
      <c r="EY113" s="292"/>
      <c r="EZ113" s="292"/>
      <c r="FA113" s="293"/>
      <c r="FB113" s="294">
        <f t="shared" si="75"/>
        <v>0</v>
      </c>
    </row>
    <row r="114" spans="1:158" s="287" customFormat="1" x14ac:dyDescent="0.15">
      <c r="A114" s="296">
        <v>100</v>
      </c>
      <c r="B114" s="297"/>
      <c r="C114" s="298" t="s">
        <v>161</v>
      </c>
      <c r="D114" s="248">
        <f>IF(C114="","",(VLOOKUP(C114,PD!A:B,2,FALSE)))</f>
        <v>12</v>
      </c>
      <c r="E114" s="299" t="s">
        <v>412</v>
      </c>
      <c r="F114" s="299" t="s">
        <v>521</v>
      </c>
      <c r="G114" s="292" t="s">
        <v>465</v>
      </c>
      <c r="H114" s="300">
        <v>1</v>
      </c>
      <c r="I114" s="292" t="s">
        <v>370</v>
      </c>
      <c r="J114" s="300">
        <v>1</v>
      </c>
      <c r="K114" s="293"/>
      <c r="L114" s="291"/>
      <c r="M114" s="292" t="s">
        <v>312</v>
      </c>
      <c r="N114" s="301"/>
      <c r="O114" s="302">
        <v>1</v>
      </c>
      <c r="P114" s="300">
        <v>15</v>
      </c>
      <c r="Q114" s="303">
        <v>44</v>
      </c>
      <c r="R114" s="302">
        <v>1</v>
      </c>
      <c r="S114" s="292"/>
      <c r="T114" s="300"/>
      <c r="U114" s="293"/>
      <c r="V114" s="296" t="s">
        <v>225</v>
      </c>
      <c r="W114" s="292" t="s">
        <v>463</v>
      </c>
      <c r="X114" s="292"/>
      <c r="Y114" s="292"/>
      <c r="Z114" s="303"/>
      <c r="AA114" s="291"/>
      <c r="AB114" s="300"/>
      <c r="AC114" s="293"/>
      <c r="AD114" s="304"/>
      <c r="AE114" s="301"/>
      <c r="AF114" s="296">
        <v>1</v>
      </c>
      <c r="AG114" s="297">
        <v>5</v>
      </c>
      <c r="AH114" s="305">
        <v>9.94</v>
      </c>
      <c r="AI114" s="306" t="s">
        <v>407</v>
      </c>
      <c r="AJ114" s="302">
        <v>17</v>
      </c>
      <c r="AK114" s="260">
        <f>IF(AJ114="","",(VLOOKUP(AJ114,償却率表!A:B,2,FALSE)))</f>
        <v>5.8999999999999997E-2</v>
      </c>
      <c r="AL114" s="307" t="s">
        <v>153</v>
      </c>
      <c r="AM114" s="262">
        <f>IF(AL114="","",(VLOOKUP(AL114,PD!G:H,2,FALSE)))</f>
        <v>1</v>
      </c>
      <c r="AN114" s="308">
        <v>34212</v>
      </c>
      <c r="AO114" s="309">
        <v>1967</v>
      </c>
      <c r="AP114" s="310">
        <v>34212</v>
      </c>
      <c r="AQ114" s="266">
        <v>1985</v>
      </c>
      <c r="AR114" s="267">
        <f t="shared" si="39"/>
        <v>29</v>
      </c>
      <c r="AS114" s="293"/>
      <c r="AT114" s="311"/>
      <c r="AU114" s="312"/>
      <c r="AV114" s="313">
        <v>590000</v>
      </c>
      <c r="AW114" s="314"/>
      <c r="AX114" s="296">
        <v>1</v>
      </c>
      <c r="AY114" s="315" t="s">
        <v>438</v>
      </c>
      <c r="AZ114" s="248">
        <f>IF(AY114="","",(VLOOKUP(AY114,PD!J:K,2,FALSE)))</f>
        <v>3</v>
      </c>
      <c r="BA114" s="300">
        <v>2014</v>
      </c>
      <c r="BB114" s="316">
        <f t="shared" si="76"/>
        <v>0</v>
      </c>
      <c r="BC114" s="291"/>
      <c r="BD114" s="292"/>
      <c r="BE114" s="301"/>
      <c r="BF114" s="274">
        <f t="shared" si="40"/>
        <v>0</v>
      </c>
      <c r="BG114" s="275" t="str">
        <f t="shared" si="41"/>
        <v/>
      </c>
      <c r="BH114" s="276" t="str">
        <f t="shared" si="42"/>
        <v/>
      </c>
      <c r="BI114" s="276" t="str">
        <f t="shared" si="43"/>
        <v/>
      </c>
      <c r="BJ114" s="276" t="str">
        <f t="shared" si="44"/>
        <v/>
      </c>
      <c r="BK114" s="276" t="str">
        <f t="shared" si="45"/>
        <v/>
      </c>
      <c r="BL114" s="276" t="str">
        <f t="shared" si="46"/>
        <v/>
      </c>
      <c r="BM114" s="276" t="str">
        <f t="shared" si="47"/>
        <v/>
      </c>
      <c r="BN114" s="276" t="str">
        <f t="shared" si="48"/>
        <v/>
      </c>
      <c r="BO114" s="276" t="str">
        <f t="shared" si="49"/>
        <v/>
      </c>
      <c r="BP114" s="277" t="str">
        <f t="shared" si="50"/>
        <v/>
      </c>
      <c r="BQ114" s="278"/>
      <c r="BR114" s="279"/>
      <c r="BS114" s="280"/>
      <c r="BT114" s="274">
        <f t="shared" si="51"/>
        <v>0</v>
      </c>
      <c r="BU114" s="275" t="str">
        <f t="shared" si="52"/>
        <v/>
      </c>
      <c r="BV114" s="276" t="str">
        <f t="shared" si="53"/>
        <v/>
      </c>
      <c r="BW114" s="276" t="str">
        <f t="shared" si="54"/>
        <v/>
      </c>
      <c r="BX114" s="276" t="str">
        <f t="shared" si="55"/>
        <v/>
      </c>
      <c r="BY114" s="276" t="str">
        <f t="shared" si="56"/>
        <v/>
      </c>
      <c r="BZ114" s="276" t="str">
        <f t="shared" si="57"/>
        <v/>
      </c>
      <c r="CA114" s="276" t="str">
        <f t="shared" si="58"/>
        <v/>
      </c>
      <c r="CB114" s="276" t="str">
        <f t="shared" si="59"/>
        <v/>
      </c>
      <c r="CC114" s="276" t="str">
        <f t="shared" si="60"/>
        <v/>
      </c>
      <c r="CD114" s="276" t="str">
        <f t="shared" si="61"/>
        <v/>
      </c>
      <c r="CE114" s="277" t="str">
        <f t="shared" si="62"/>
        <v/>
      </c>
      <c r="CF114" s="278"/>
      <c r="CG114" s="281"/>
      <c r="CH114" s="281"/>
      <c r="CI114" s="281"/>
      <c r="CJ114" s="280"/>
      <c r="CK114" s="282">
        <f t="shared" si="63"/>
        <v>0</v>
      </c>
      <c r="CL114" s="283">
        <f t="shared" si="64"/>
        <v>590000</v>
      </c>
      <c r="CM114" s="284">
        <f t="shared" si="65"/>
        <v>0</v>
      </c>
      <c r="CN114" s="284">
        <f t="shared" si="66"/>
        <v>589999</v>
      </c>
      <c r="CO114" s="284">
        <f t="shared" si="67"/>
        <v>1</v>
      </c>
      <c r="CP114" s="280">
        <f t="shared" si="68"/>
        <v>1</v>
      </c>
      <c r="CQ114" s="285"/>
      <c r="CR114" s="291"/>
      <c r="CS114" s="293"/>
      <c r="CV114" s="291"/>
      <c r="CW114" s="292"/>
      <c r="CX114" s="292"/>
      <c r="CY114" s="292"/>
      <c r="CZ114" s="292"/>
      <c r="DA114" s="292"/>
      <c r="DB114" s="292"/>
      <c r="DC114" s="292"/>
      <c r="DD114" s="292"/>
      <c r="DE114" s="293"/>
      <c r="DF114" s="291"/>
      <c r="DG114" s="292"/>
      <c r="DH114" s="292"/>
      <c r="DI114" s="292"/>
      <c r="DJ114" s="292"/>
      <c r="DK114" s="292"/>
      <c r="DL114" s="292"/>
      <c r="DM114" s="292"/>
      <c r="DN114" s="292"/>
      <c r="DO114" s="292"/>
      <c r="DP114" s="293"/>
      <c r="DQ114" s="141"/>
      <c r="DR114" s="291"/>
      <c r="DS114" s="292"/>
      <c r="DT114" s="292"/>
      <c r="DU114" s="292"/>
      <c r="DV114" s="292"/>
      <c r="DW114" s="292"/>
      <c r="DX114" s="292"/>
      <c r="DY114" s="292"/>
      <c r="DZ114" s="292"/>
      <c r="EA114" s="292"/>
      <c r="EB114" s="292"/>
      <c r="EC114" s="292"/>
      <c r="ED114" s="292"/>
      <c r="EE114" s="292"/>
      <c r="EF114" s="301"/>
      <c r="EG114" s="301"/>
      <c r="EH114" s="301"/>
      <c r="EI114" s="301"/>
      <c r="EJ114" s="301"/>
      <c r="EK114" s="301"/>
      <c r="EL114" s="301"/>
      <c r="EM114" s="301"/>
      <c r="EN114" s="301"/>
      <c r="EO114" s="317">
        <f t="shared" si="69"/>
        <v>0</v>
      </c>
      <c r="EP114" s="301"/>
      <c r="EQ114" s="293"/>
      <c r="ES114" s="288">
        <f t="shared" si="70"/>
        <v>2014</v>
      </c>
      <c r="ET114" s="289">
        <f t="shared" si="71"/>
        <v>0</v>
      </c>
      <c r="EU114" s="290">
        <f t="shared" si="72"/>
        <v>0</v>
      </c>
      <c r="EV114" s="290">
        <f t="shared" si="73"/>
        <v>0</v>
      </c>
      <c r="EW114" s="290">
        <f t="shared" si="74"/>
        <v>0</v>
      </c>
      <c r="EX114" s="291"/>
      <c r="EY114" s="292"/>
      <c r="EZ114" s="292"/>
      <c r="FA114" s="293"/>
      <c r="FB114" s="294">
        <f t="shared" si="75"/>
        <v>0</v>
      </c>
    </row>
    <row r="115" spans="1:158" s="287" customFormat="1" x14ac:dyDescent="0.15">
      <c r="A115" s="296">
        <v>101</v>
      </c>
      <c r="B115" s="297"/>
      <c r="C115" s="298" t="s">
        <v>161</v>
      </c>
      <c r="D115" s="248">
        <f>IF(C115="","",(VLOOKUP(C115,PD!A:B,2,FALSE)))</f>
        <v>12</v>
      </c>
      <c r="E115" s="299" t="s">
        <v>412</v>
      </c>
      <c r="F115" s="299" t="s">
        <v>522</v>
      </c>
      <c r="G115" s="292" t="s">
        <v>465</v>
      </c>
      <c r="H115" s="300">
        <v>1</v>
      </c>
      <c r="I115" s="292" t="s">
        <v>371</v>
      </c>
      <c r="J115" s="300">
        <v>1</v>
      </c>
      <c r="K115" s="293"/>
      <c r="L115" s="291"/>
      <c r="M115" s="292" t="s">
        <v>312</v>
      </c>
      <c r="N115" s="301"/>
      <c r="O115" s="302">
        <v>1</v>
      </c>
      <c r="P115" s="300">
        <v>15</v>
      </c>
      <c r="Q115" s="303">
        <v>44</v>
      </c>
      <c r="R115" s="302">
        <v>1</v>
      </c>
      <c r="S115" s="292"/>
      <c r="T115" s="300"/>
      <c r="U115" s="293"/>
      <c r="V115" s="296" t="s">
        <v>225</v>
      </c>
      <c r="W115" s="292" t="s">
        <v>463</v>
      </c>
      <c r="X115" s="292"/>
      <c r="Y115" s="292"/>
      <c r="Z115" s="303"/>
      <c r="AA115" s="291"/>
      <c r="AB115" s="300"/>
      <c r="AC115" s="293"/>
      <c r="AD115" s="304"/>
      <c r="AE115" s="301"/>
      <c r="AF115" s="296">
        <v>1</v>
      </c>
      <c r="AG115" s="297">
        <v>5</v>
      </c>
      <c r="AH115" s="305">
        <v>9.94</v>
      </c>
      <c r="AI115" s="306" t="s">
        <v>407</v>
      </c>
      <c r="AJ115" s="302">
        <v>17</v>
      </c>
      <c r="AK115" s="260">
        <f>IF(AJ115="","",(VLOOKUP(AJ115,償却率表!A:B,2,FALSE)))</f>
        <v>5.8999999999999997E-2</v>
      </c>
      <c r="AL115" s="307" t="s">
        <v>153</v>
      </c>
      <c r="AM115" s="262">
        <f>IF(AL115="","",(VLOOKUP(AL115,PD!G:H,2,FALSE)))</f>
        <v>1</v>
      </c>
      <c r="AN115" s="318">
        <v>3470108</v>
      </c>
      <c r="AO115" s="309">
        <v>1971</v>
      </c>
      <c r="AP115" s="319">
        <v>3470108</v>
      </c>
      <c r="AQ115" s="266">
        <v>1985</v>
      </c>
      <c r="AR115" s="267">
        <f t="shared" si="39"/>
        <v>29</v>
      </c>
      <c r="AS115" s="293"/>
      <c r="AT115" s="311">
        <v>139000</v>
      </c>
      <c r="AU115" s="312"/>
      <c r="AV115" s="313"/>
      <c r="AW115" s="314"/>
      <c r="AX115" s="296"/>
      <c r="AY115" s="315" t="s">
        <v>155</v>
      </c>
      <c r="AZ115" s="248">
        <f>IF(AY115="","",(VLOOKUP(AY115,PD!J:K,2,FALSE)))</f>
        <v>1</v>
      </c>
      <c r="BA115" s="300">
        <v>2014</v>
      </c>
      <c r="BB115" s="316">
        <f t="shared" si="76"/>
        <v>0</v>
      </c>
      <c r="BC115" s="291"/>
      <c r="BD115" s="292"/>
      <c r="BE115" s="301"/>
      <c r="BF115" s="274">
        <f t="shared" si="40"/>
        <v>0</v>
      </c>
      <c r="BG115" s="275" t="str">
        <f t="shared" si="41"/>
        <v/>
      </c>
      <c r="BH115" s="276" t="str">
        <f t="shared" si="42"/>
        <v/>
      </c>
      <c r="BI115" s="276" t="str">
        <f t="shared" si="43"/>
        <v/>
      </c>
      <c r="BJ115" s="276" t="str">
        <f t="shared" si="44"/>
        <v/>
      </c>
      <c r="BK115" s="276" t="str">
        <f t="shared" si="45"/>
        <v/>
      </c>
      <c r="BL115" s="276" t="str">
        <f t="shared" si="46"/>
        <v/>
      </c>
      <c r="BM115" s="276" t="str">
        <f t="shared" si="47"/>
        <v/>
      </c>
      <c r="BN115" s="276" t="str">
        <f t="shared" si="48"/>
        <v/>
      </c>
      <c r="BO115" s="276" t="str">
        <f t="shared" si="49"/>
        <v/>
      </c>
      <c r="BP115" s="277" t="str">
        <f t="shared" si="50"/>
        <v/>
      </c>
      <c r="BQ115" s="278"/>
      <c r="BR115" s="279"/>
      <c r="BS115" s="280"/>
      <c r="BT115" s="274">
        <f t="shared" si="51"/>
        <v>0</v>
      </c>
      <c r="BU115" s="275" t="str">
        <f t="shared" si="52"/>
        <v/>
      </c>
      <c r="BV115" s="276" t="str">
        <f t="shared" si="53"/>
        <v/>
      </c>
      <c r="BW115" s="276" t="str">
        <f t="shared" si="54"/>
        <v/>
      </c>
      <c r="BX115" s="276" t="str">
        <f t="shared" si="55"/>
        <v/>
      </c>
      <c r="BY115" s="276" t="str">
        <f t="shared" si="56"/>
        <v/>
      </c>
      <c r="BZ115" s="276" t="str">
        <f t="shared" si="57"/>
        <v/>
      </c>
      <c r="CA115" s="276" t="str">
        <f t="shared" si="58"/>
        <v/>
      </c>
      <c r="CB115" s="276" t="str">
        <f t="shared" si="59"/>
        <v/>
      </c>
      <c r="CC115" s="276" t="str">
        <f t="shared" si="60"/>
        <v/>
      </c>
      <c r="CD115" s="276" t="str">
        <f t="shared" si="61"/>
        <v/>
      </c>
      <c r="CE115" s="277" t="str">
        <f t="shared" si="62"/>
        <v/>
      </c>
      <c r="CF115" s="278"/>
      <c r="CG115" s="281"/>
      <c r="CH115" s="281"/>
      <c r="CI115" s="281"/>
      <c r="CJ115" s="280"/>
      <c r="CK115" s="282">
        <f t="shared" si="63"/>
        <v>0</v>
      </c>
      <c r="CL115" s="283">
        <f t="shared" si="64"/>
        <v>139000</v>
      </c>
      <c r="CM115" s="284">
        <f t="shared" si="65"/>
        <v>0</v>
      </c>
      <c r="CN115" s="284">
        <f t="shared" si="66"/>
        <v>138999</v>
      </c>
      <c r="CO115" s="284">
        <f t="shared" si="67"/>
        <v>1</v>
      </c>
      <c r="CP115" s="280">
        <f t="shared" si="68"/>
        <v>1</v>
      </c>
      <c r="CQ115" s="285"/>
      <c r="CR115" s="291"/>
      <c r="CS115" s="293"/>
      <c r="CV115" s="291"/>
      <c r="CW115" s="292"/>
      <c r="CX115" s="292"/>
      <c r="CY115" s="292"/>
      <c r="CZ115" s="292"/>
      <c r="DA115" s="292"/>
      <c r="DB115" s="292"/>
      <c r="DC115" s="292"/>
      <c r="DD115" s="292"/>
      <c r="DE115" s="293"/>
      <c r="DF115" s="291"/>
      <c r="DG115" s="292"/>
      <c r="DH115" s="292"/>
      <c r="DI115" s="292"/>
      <c r="DJ115" s="292"/>
      <c r="DK115" s="292"/>
      <c r="DL115" s="292"/>
      <c r="DM115" s="292"/>
      <c r="DN115" s="292"/>
      <c r="DO115" s="292"/>
      <c r="DP115" s="293"/>
      <c r="DQ115" s="141"/>
      <c r="DR115" s="291"/>
      <c r="DS115" s="292"/>
      <c r="DT115" s="292"/>
      <c r="DU115" s="292"/>
      <c r="DV115" s="292"/>
      <c r="DW115" s="292"/>
      <c r="DX115" s="292"/>
      <c r="DY115" s="292"/>
      <c r="DZ115" s="292"/>
      <c r="EA115" s="292"/>
      <c r="EB115" s="292"/>
      <c r="EC115" s="292"/>
      <c r="ED115" s="292"/>
      <c r="EE115" s="292"/>
      <c r="EF115" s="301"/>
      <c r="EG115" s="301"/>
      <c r="EH115" s="301"/>
      <c r="EI115" s="301"/>
      <c r="EJ115" s="301"/>
      <c r="EK115" s="301"/>
      <c r="EL115" s="301"/>
      <c r="EM115" s="301"/>
      <c r="EN115" s="301"/>
      <c r="EO115" s="317">
        <f t="shared" si="69"/>
        <v>0</v>
      </c>
      <c r="EP115" s="301"/>
      <c r="EQ115" s="293"/>
      <c r="ES115" s="288">
        <f t="shared" si="70"/>
        <v>2014</v>
      </c>
      <c r="ET115" s="289">
        <f t="shared" si="71"/>
        <v>0</v>
      </c>
      <c r="EU115" s="290">
        <f t="shared" si="72"/>
        <v>0</v>
      </c>
      <c r="EV115" s="290">
        <f t="shared" si="73"/>
        <v>0</v>
      </c>
      <c r="EW115" s="290">
        <f t="shared" si="74"/>
        <v>0</v>
      </c>
      <c r="EX115" s="291"/>
      <c r="EY115" s="292"/>
      <c r="EZ115" s="292"/>
      <c r="FA115" s="293"/>
      <c r="FB115" s="294">
        <f t="shared" si="75"/>
        <v>0</v>
      </c>
    </row>
    <row r="116" spans="1:158" s="287" customFormat="1" x14ac:dyDescent="0.15">
      <c r="A116" s="296">
        <v>102</v>
      </c>
      <c r="B116" s="297"/>
      <c r="C116" s="298" t="s">
        <v>161</v>
      </c>
      <c r="D116" s="248">
        <f>IF(C116="","",(VLOOKUP(C116,PD!A:B,2,FALSE)))</f>
        <v>12</v>
      </c>
      <c r="E116" s="299" t="s">
        <v>412</v>
      </c>
      <c r="F116" s="299" t="s">
        <v>523</v>
      </c>
      <c r="G116" s="292" t="s">
        <v>465</v>
      </c>
      <c r="H116" s="300">
        <v>1</v>
      </c>
      <c r="I116" s="292" t="s">
        <v>338</v>
      </c>
      <c r="J116" s="300">
        <v>1</v>
      </c>
      <c r="K116" s="293"/>
      <c r="L116" s="291"/>
      <c r="M116" s="292" t="s">
        <v>312</v>
      </c>
      <c r="N116" s="301"/>
      <c r="O116" s="302">
        <v>1</v>
      </c>
      <c r="P116" s="300">
        <v>15</v>
      </c>
      <c r="Q116" s="303">
        <v>44</v>
      </c>
      <c r="R116" s="302">
        <v>1</v>
      </c>
      <c r="S116" s="292"/>
      <c r="T116" s="300"/>
      <c r="U116" s="293"/>
      <c r="V116" s="296" t="s">
        <v>225</v>
      </c>
      <c r="W116" s="292" t="s">
        <v>463</v>
      </c>
      <c r="X116" s="292"/>
      <c r="Y116" s="292"/>
      <c r="Z116" s="303"/>
      <c r="AA116" s="291"/>
      <c r="AB116" s="300"/>
      <c r="AC116" s="293"/>
      <c r="AD116" s="304"/>
      <c r="AE116" s="301"/>
      <c r="AF116" s="296">
        <v>1</v>
      </c>
      <c r="AG116" s="297">
        <v>5</v>
      </c>
      <c r="AH116" s="305">
        <v>23.19</v>
      </c>
      <c r="AI116" s="306" t="s">
        <v>407</v>
      </c>
      <c r="AJ116" s="302">
        <v>17</v>
      </c>
      <c r="AK116" s="260">
        <f>IF(AJ116="","",(VLOOKUP(AJ116,償却率表!A:B,2,FALSE)))</f>
        <v>5.8999999999999997E-2</v>
      </c>
      <c r="AL116" s="307" t="s">
        <v>153</v>
      </c>
      <c r="AM116" s="262">
        <f>IF(AL116="","",(VLOOKUP(AL116,PD!G:H,2,FALSE)))</f>
        <v>1</v>
      </c>
      <c r="AN116" s="318">
        <v>3601021</v>
      </c>
      <c r="AO116" s="309">
        <v>1985</v>
      </c>
      <c r="AP116" s="319">
        <v>3601021</v>
      </c>
      <c r="AQ116" s="266">
        <v>1985</v>
      </c>
      <c r="AR116" s="267">
        <f t="shared" si="39"/>
        <v>29</v>
      </c>
      <c r="AS116" s="293"/>
      <c r="AT116" s="311">
        <v>1400000</v>
      </c>
      <c r="AU116" s="312"/>
      <c r="AV116" s="313"/>
      <c r="AW116" s="314"/>
      <c r="AX116" s="296"/>
      <c r="AY116" s="315" t="s">
        <v>155</v>
      </c>
      <c r="AZ116" s="248">
        <f>IF(AY116="","",(VLOOKUP(AY116,PD!J:K,2,FALSE)))</f>
        <v>1</v>
      </c>
      <c r="BA116" s="300">
        <v>2014</v>
      </c>
      <c r="BB116" s="316">
        <f t="shared" si="76"/>
        <v>0</v>
      </c>
      <c r="BC116" s="291"/>
      <c r="BD116" s="292"/>
      <c r="BE116" s="301"/>
      <c r="BF116" s="274">
        <f t="shared" si="40"/>
        <v>0</v>
      </c>
      <c r="BG116" s="275" t="str">
        <f t="shared" si="41"/>
        <v/>
      </c>
      <c r="BH116" s="276" t="str">
        <f t="shared" si="42"/>
        <v/>
      </c>
      <c r="BI116" s="276" t="str">
        <f t="shared" si="43"/>
        <v/>
      </c>
      <c r="BJ116" s="276" t="str">
        <f t="shared" si="44"/>
        <v/>
      </c>
      <c r="BK116" s="276" t="str">
        <f t="shared" si="45"/>
        <v/>
      </c>
      <c r="BL116" s="276" t="str">
        <f t="shared" si="46"/>
        <v/>
      </c>
      <c r="BM116" s="276" t="str">
        <f t="shared" si="47"/>
        <v/>
      </c>
      <c r="BN116" s="276" t="str">
        <f t="shared" si="48"/>
        <v/>
      </c>
      <c r="BO116" s="276" t="str">
        <f t="shared" si="49"/>
        <v/>
      </c>
      <c r="BP116" s="277" t="str">
        <f t="shared" si="50"/>
        <v/>
      </c>
      <c r="BQ116" s="278"/>
      <c r="BR116" s="279"/>
      <c r="BS116" s="280"/>
      <c r="BT116" s="274">
        <f t="shared" si="51"/>
        <v>0</v>
      </c>
      <c r="BU116" s="275" t="str">
        <f t="shared" si="52"/>
        <v/>
      </c>
      <c r="BV116" s="276" t="str">
        <f t="shared" si="53"/>
        <v/>
      </c>
      <c r="BW116" s="276" t="str">
        <f t="shared" si="54"/>
        <v/>
      </c>
      <c r="BX116" s="276" t="str">
        <f t="shared" si="55"/>
        <v/>
      </c>
      <c r="BY116" s="276" t="str">
        <f t="shared" si="56"/>
        <v/>
      </c>
      <c r="BZ116" s="276" t="str">
        <f t="shared" si="57"/>
        <v/>
      </c>
      <c r="CA116" s="276" t="str">
        <f t="shared" si="58"/>
        <v/>
      </c>
      <c r="CB116" s="276" t="str">
        <f t="shared" si="59"/>
        <v/>
      </c>
      <c r="CC116" s="276" t="str">
        <f t="shared" si="60"/>
        <v/>
      </c>
      <c r="CD116" s="276" t="str">
        <f t="shared" si="61"/>
        <v/>
      </c>
      <c r="CE116" s="277" t="str">
        <f t="shared" si="62"/>
        <v/>
      </c>
      <c r="CF116" s="278"/>
      <c r="CG116" s="281"/>
      <c r="CH116" s="281"/>
      <c r="CI116" s="281"/>
      <c r="CJ116" s="280"/>
      <c r="CK116" s="282">
        <f t="shared" si="63"/>
        <v>0</v>
      </c>
      <c r="CL116" s="283">
        <f t="shared" si="64"/>
        <v>1400000</v>
      </c>
      <c r="CM116" s="284">
        <f t="shared" si="65"/>
        <v>0</v>
      </c>
      <c r="CN116" s="284">
        <f t="shared" si="66"/>
        <v>1399999</v>
      </c>
      <c r="CO116" s="284">
        <f t="shared" si="67"/>
        <v>1</v>
      </c>
      <c r="CP116" s="280">
        <f t="shared" si="68"/>
        <v>1</v>
      </c>
      <c r="CQ116" s="285"/>
      <c r="CR116" s="291"/>
      <c r="CS116" s="293"/>
      <c r="CV116" s="291"/>
      <c r="CW116" s="292"/>
      <c r="CX116" s="292"/>
      <c r="CY116" s="292"/>
      <c r="CZ116" s="292"/>
      <c r="DA116" s="292"/>
      <c r="DB116" s="292"/>
      <c r="DC116" s="292"/>
      <c r="DD116" s="292"/>
      <c r="DE116" s="293"/>
      <c r="DF116" s="291"/>
      <c r="DG116" s="292"/>
      <c r="DH116" s="292"/>
      <c r="DI116" s="292"/>
      <c r="DJ116" s="292"/>
      <c r="DK116" s="292"/>
      <c r="DL116" s="292"/>
      <c r="DM116" s="292"/>
      <c r="DN116" s="292"/>
      <c r="DO116" s="292"/>
      <c r="DP116" s="293"/>
      <c r="DQ116" s="141"/>
      <c r="DR116" s="291"/>
      <c r="DS116" s="292"/>
      <c r="DT116" s="292"/>
      <c r="DU116" s="292"/>
      <c r="DV116" s="292"/>
      <c r="DW116" s="292"/>
      <c r="DX116" s="292"/>
      <c r="DY116" s="292"/>
      <c r="DZ116" s="292"/>
      <c r="EA116" s="292"/>
      <c r="EB116" s="292"/>
      <c r="EC116" s="292"/>
      <c r="ED116" s="292"/>
      <c r="EE116" s="292"/>
      <c r="EF116" s="301"/>
      <c r="EG116" s="301"/>
      <c r="EH116" s="301"/>
      <c r="EI116" s="301"/>
      <c r="EJ116" s="301"/>
      <c r="EK116" s="301"/>
      <c r="EL116" s="301"/>
      <c r="EM116" s="301"/>
      <c r="EN116" s="301"/>
      <c r="EO116" s="317">
        <f t="shared" si="69"/>
        <v>0</v>
      </c>
      <c r="EP116" s="301"/>
      <c r="EQ116" s="293"/>
      <c r="ES116" s="288">
        <f t="shared" si="70"/>
        <v>2014</v>
      </c>
      <c r="ET116" s="289">
        <f t="shared" si="71"/>
        <v>0</v>
      </c>
      <c r="EU116" s="290">
        <f t="shared" si="72"/>
        <v>0</v>
      </c>
      <c r="EV116" s="290">
        <f t="shared" si="73"/>
        <v>0</v>
      </c>
      <c r="EW116" s="290">
        <f t="shared" si="74"/>
        <v>0</v>
      </c>
      <c r="EX116" s="291"/>
      <c r="EY116" s="292"/>
      <c r="EZ116" s="292"/>
      <c r="FA116" s="293"/>
      <c r="FB116" s="294">
        <f t="shared" si="75"/>
        <v>0</v>
      </c>
    </row>
    <row r="117" spans="1:158" s="287" customFormat="1" x14ac:dyDescent="0.15">
      <c r="A117" s="296">
        <v>103</v>
      </c>
      <c r="B117" s="297"/>
      <c r="C117" s="298" t="s">
        <v>161</v>
      </c>
      <c r="D117" s="248">
        <f>IF(C117="","",(VLOOKUP(C117,PD!A:B,2,FALSE)))</f>
        <v>12</v>
      </c>
      <c r="E117" s="299" t="s">
        <v>412</v>
      </c>
      <c r="F117" s="299" t="s">
        <v>524</v>
      </c>
      <c r="G117" s="292" t="s">
        <v>465</v>
      </c>
      <c r="H117" s="300">
        <v>1</v>
      </c>
      <c r="I117" s="292" t="s">
        <v>372</v>
      </c>
      <c r="J117" s="300">
        <v>1</v>
      </c>
      <c r="K117" s="293"/>
      <c r="L117" s="291"/>
      <c r="M117" s="292" t="s">
        <v>312</v>
      </c>
      <c r="N117" s="301"/>
      <c r="O117" s="302">
        <v>1</v>
      </c>
      <c r="P117" s="300">
        <v>15</v>
      </c>
      <c r="Q117" s="303">
        <v>44</v>
      </c>
      <c r="R117" s="302">
        <v>1</v>
      </c>
      <c r="S117" s="292"/>
      <c r="T117" s="300"/>
      <c r="U117" s="293"/>
      <c r="V117" s="296" t="s">
        <v>225</v>
      </c>
      <c r="W117" s="292" t="s">
        <v>463</v>
      </c>
      <c r="X117" s="292"/>
      <c r="Y117" s="292"/>
      <c r="Z117" s="303"/>
      <c r="AA117" s="291"/>
      <c r="AB117" s="300"/>
      <c r="AC117" s="293"/>
      <c r="AD117" s="304"/>
      <c r="AE117" s="301"/>
      <c r="AF117" s="296">
        <v>1</v>
      </c>
      <c r="AG117" s="297">
        <v>5</v>
      </c>
      <c r="AH117" s="305">
        <v>9.94</v>
      </c>
      <c r="AI117" s="306" t="s">
        <v>407</v>
      </c>
      <c r="AJ117" s="302">
        <v>17</v>
      </c>
      <c r="AK117" s="260">
        <f>IF(AJ117="","",(VLOOKUP(AJ117,償却率表!A:B,2,FALSE)))</f>
        <v>5.8999999999999997E-2</v>
      </c>
      <c r="AL117" s="307" t="s">
        <v>153</v>
      </c>
      <c r="AM117" s="262">
        <f>IF(AL117="","",(VLOOKUP(AL117,PD!G:H,2,FALSE)))</f>
        <v>1</v>
      </c>
      <c r="AN117" s="318">
        <v>4010918</v>
      </c>
      <c r="AO117" s="309">
        <v>1989</v>
      </c>
      <c r="AP117" s="319">
        <v>4010918</v>
      </c>
      <c r="AQ117" s="266">
        <v>1985</v>
      </c>
      <c r="AR117" s="267">
        <f t="shared" si="39"/>
        <v>29</v>
      </c>
      <c r="AS117" s="293"/>
      <c r="AT117" s="311">
        <v>731300</v>
      </c>
      <c r="AU117" s="312"/>
      <c r="AV117" s="313"/>
      <c r="AW117" s="314"/>
      <c r="AX117" s="296"/>
      <c r="AY117" s="315" t="s">
        <v>155</v>
      </c>
      <c r="AZ117" s="248">
        <f>IF(AY117="","",(VLOOKUP(AY117,PD!J:K,2,FALSE)))</f>
        <v>1</v>
      </c>
      <c r="BA117" s="300">
        <v>2014</v>
      </c>
      <c r="BB117" s="316">
        <f t="shared" si="76"/>
        <v>0</v>
      </c>
      <c r="BC117" s="291"/>
      <c r="BD117" s="292"/>
      <c r="BE117" s="301"/>
      <c r="BF117" s="274">
        <f t="shared" si="40"/>
        <v>0</v>
      </c>
      <c r="BG117" s="275" t="str">
        <f t="shared" si="41"/>
        <v/>
      </c>
      <c r="BH117" s="276" t="str">
        <f t="shared" si="42"/>
        <v/>
      </c>
      <c r="BI117" s="276" t="str">
        <f t="shared" si="43"/>
        <v/>
      </c>
      <c r="BJ117" s="276" t="str">
        <f t="shared" si="44"/>
        <v/>
      </c>
      <c r="BK117" s="276" t="str">
        <f t="shared" si="45"/>
        <v/>
      </c>
      <c r="BL117" s="276" t="str">
        <f t="shared" si="46"/>
        <v/>
      </c>
      <c r="BM117" s="276" t="str">
        <f t="shared" si="47"/>
        <v/>
      </c>
      <c r="BN117" s="276" t="str">
        <f t="shared" si="48"/>
        <v/>
      </c>
      <c r="BO117" s="276" t="str">
        <f t="shared" si="49"/>
        <v/>
      </c>
      <c r="BP117" s="277" t="str">
        <f t="shared" si="50"/>
        <v/>
      </c>
      <c r="BQ117" s="278"/>
      <c r="BR117" s="279"/>
      <c r="BS117" s="280"/>
      <c r="BT117" s="274">
        <f t="shared" si="51"/>
        <v>0</v>
      </c>
      <c r="BU117" s="275" t="str">
        <f t="shared" si="52"/>
        <v/>
      </c>
      <c r="BV117" s="276" t="str">
        <f t="shared" si="53"/>
        <v/>
      </c>
      <c r="BW117" s="276" t="str">
        <f t="shared" si="54"/>
        <v/>
      </c>
      <c r="BX117" s="276" t="str">
        <f t="shared" si="55"/>
        <v/>
      </c>
      <c r="BY117" s="276" t="str">
        <f t="shared" si="56"/>
        <v/>
      </c>
      <c r="BZ117" s="276" t="str">
        <f t="shared" si="57"/>
        <v/>
      </c>
      <c r="CA117" s="276" t="str">
        <f t="shared" si="58"/>
        <v/>
      </c>
      <c r="CB117" s="276" t="str">
        <f t="shared" si="59"/>
        <v/>
      </c>
      <c r="CC117" s="276" t="str">
        <f t="shared" si="60"/>
        <v/>
      </c>
      <c r="CD117" s="276" t="str">
        <f t="shared" si="61"/>
        <v/>
      </c>
      <c r="CE117" s="277" t="str">
        <f t="shared" si="62"/>
        <v/>
      </c>
      <c r="CF117" s="278"/>
      <c r="CG117" s="281"/>
      <c r="CH117" s="281"/>
      <c r="CI117" s="281"/>
      <c r="CJ117" s="280"/>
      <c r="CK117" s="282">
        <f t="shared" si="63"/>
        <v>0</v>
      </c>
      <c r="CL117" s="283">
        <f t="shared" si="64"/>
        <v>731300</v>
      </c>
      <c r="CM117" s="284">
        <f t="shared" si="65"/>
        <v>0</v>
      </c>
      <c r="CN117" s="284">
        <f t="shared" si="66"/>
        <v>731299</v>
      </c>
      <c r="CO117" s="284">
        <f t="shared" si="67"/>
        <v>1</v>
      </c>
      <c r="CP117" s="280">
        <f t="shared" si="68"/>
        <v>1</v>
      </c>
      <c r="CQ117" s="285"/>
      <c r="CR117" s="291"/>
      <c r="CS117" s="293"/>
      <c r="CV117" s="291"/>
      <c r="CW117" s="292"/>
      <c r="CX117" s="292"/>
      <c r="CY117" s="292"/>
      <c r="CZ117" s="292"/>
      <c r="DA117" s="292"/>
      <c r="DB117" s="292"/>
      <c r="DC117" s="292"/>
      <c r="DD117" s="292"/>
      <c r="DE117" s="293"/>
      <c r="DF117" s="291"/>
      <c r="DG117" s="292"/>
      <c r="DH117" s="292"/>
      <c r="DI117" s="292"/>
      <c r="DJ117" s="292"/>
      <c r="DK117" s="292"/>
      <c r="DL117" s="292"/>
      <c r="DM117" s="292"/>
      <c r="DN117" s="292"/>
      <c r="DO117" s="292"/>
      <c r="DP117" s="293"/>
      <c r="DQ117" s="141"/>
      <c r="DR117" s="291"/>
      <c r="DS117" s="292"/>
      <c r="DT117" s="292"/>
      <c r="DU117" s="292"/>
      <c r="DV117" s="292"/>
      <c r="DW117" s="292"/>
      <c r="DX117" s="292"/>
      <c r="DY117" s="292"/>
      <c r="DZ117" s="292"/>
      <c r="EA117" s="292"/>
      <c r="EB117" s="292"/>
      <c r="EC117" s="292"/>
      <c r="ED117" s="292"/>
      <c r="EE117" s="292"/>
      <c r="EF117" s="301"/>
      <c r="EG117" s="301"/>
      <c r="EH117" s="301"/>
      <c r="EI117" s="301"/>
      <c r="EJ117" s="301"/>
      <c r="EK117" s="301"/>
      <c r="EL117" s="301"/>
      <c r="EM117" s="301"/>
      <c r="EN117" s="301"/>
      <c r="EO117" s="317">
        <f t="shared" si="69"/>
        <v>0</v>
      </c>
      <c r="EP117" s="301"/>
      <c r="EQ117" s="293"/>
      <c r="ES117" s="288">
        <f t="shared" si="70"/>
        <v>2014</v>
      </c>
      <c r="ET117" s="289">
        <f t="shared" si="71"/>
        <v>0</v>
      </c>
      <c r="EU117" s="290">
        <f t="shared" si="72"/>
        <v>0</v>
      </c>
      <c r="EV117" s="290">
        <f t="shared" si="73"/>
        <v>0</v>
      </c>
      <c r="EW117" s="290">
        <f t="shared" si="74"/>
        <v>0</v>
      </c>
      <c r="EX117" s="291"/>
      <c r="EY117" s="292"/>
      <c r="EZ117" s="292"/>
      <c r="FA117" s="293"/>
      <c r="FB117" s="294">
        <f t="shared" si="75"/>
        <v>0</v>
      </c>
    </row>
    <row r="118" spans="1:158" s="287" customFormat="1" x14ac:dyDescent="0.15">
      <c r="A118" s="296">
        <v>104</v>
      </c>
      <c r="B118" s="297"/>
      <c r="C118" s="298" t="s">
        <v>161</v>
      </c>
      <c r="D118" s="248">
        <f>IF(C118="","",(VLOOKUP(C118,PD!A:B,2,FALSE)))</f>
        <v>12</v>
      </c>
      <c r="E118" s="299" t="s">
        <v>412</v>
      </c>
      <c r="F118" s="299" t="s">
        <v>525</v>
      </c>
      <c r="G118" s="292" t="s">
        <v>465</v>
      </c>
      <c r="H118" s="300">
        <v>1</v>
      </c>
      <c r="I118" s="292" t="s">
        <v>339</v>
      </c>
      <c r="J118" s="300">
        <v>1</v>
      </c>
      <c r="K118" s="293"/>
      <c r="L118" s="291"/>
      <c r="M118" s="292" t="s">
        <v>312</v>
      </c>
      <c r="N118" s="301"/>
      <c r="O118" s="302">
        <v>1</v>
      </c>
      <c r="P118" s="300">
        <v>15</v>
      </c>
      <c r="Q118" s="303">
        <v>44</v>
      </c>
      <c r="R118" s="302">
        <v>1</v>
      </c>
      <c r="S118" s="292"/>
      <c r="T118" s="300"/>
      <c r="U118" s="293"/>
      <c r="V118" s="296" t="s">
        <v>225</v>
      </c>
      <c r="W118" s="292" t="s">
        <v>463</v>
      </c>
      <c r="X118" s="292"/>
      <c r="Y118" s="292"/>
      <c r="Z118" s="303"/>
      <c r="AA118" s="291"/>
      <c r="AB118" s="300"/>
      <c r="AC118" s="293"/>
      <c r="AD118" s="304"/>
      <c r="AE118" s="301"/>
      <c r="AF118" s="296">
        <v>1</v>
      </c>
      <c r="AG118" s="297">
        <v>5</v>
      </c>
      <c r="AH118" s="305">
        <v>13.66</v>
      </c>
      <c r="AI118" s="306" t="s">
        <v>407</v>
      </c>
      <c r="AJ118" s="302">
        <v>17</v>
      </c>
      <c r="AK118" s="260">
        <f>IF(AJ118="","",(VLOOKUP(AJ118,償却率表!A:B,2,FALSE)))</f>
        <v>5.8999999999999997E-2</v>
      </c>
      <c r="AL118" s="307" t="s">
        <v>153</v>
      </c>
      <c r="AM118" s="262">
        <f>IF(AL118="","",(VLOOKUP(AL118,PD!G:H,2,FALSE)))</f>
        <v>1</v>
      </c>
      <c r="AN118" s="318">
        <v>4140903</v>
      </c>
      <c r="AO118" s="309">
        <v>2002</v>
      </c>
      <c r="AP118" s="319">
        <v>4140903</v>
      </c>
      <c r="AQ118" s="266">
        <v>1985</v>
      </c>
      <c r="AR118" s="267">
        <f t="shared" si="39"/>
        <v>29</v>
      </c>
      <c r="AS118" s="293"/>
      <c r="AT118" s="311">
        <v>840000</v>
      </c>
      <c r="AU118" s="312"/>
      <c r="AV118" s="313"/>
      <c r="AW118" s="314"/>
      <c r="AX118" s="296"/>
      <c r="AY118" s="315" t="s">
        <v>155</v>
      </c>
      <c r="AZ118" s="248">
        <f>IF(AY118="","",(VLOOKUP(AY118,PD!J:K,2,FALSE)))</f>
        <v>1</v>
      </c>
      <c r="BA118" s="300">
        <v>2014</v>
      </c>
      <c r="BB118" s="316">
        <f t="shared" si="76"/>
        <v>0</v>
      </c>
      <c r="BC118" s="291"/>
      <c r="BD118" s="292"/>
      <c r="BE118" s="301"/>
      <c r="BF118" s="274">
        <f t="shared" si="40"/>
        <v>0</v>
      </c>
      <c r="BG118" s="275" t="str">
        <f t="shared" si="41"/>
        <v/>
      </c>
      <c r="BH118" s="276" t="str">
        <f t="shared" si="42"/>
        <v/>
      </c>
      <c r="BI118" s="276" t="str">
        <f t="shared" si="43"/>
        <v/>
      </c>
      <c r="BJ118" s="276" t="str">
        <f t="shared" si="44"/>
        <v/>
      </c>
      <c r="BK118" s="276" t="str">
        <f t="shared" si="45"/>
        <v/>
      </c>
      <c r="BL118" s="276" t="str">
        <f t="shared" si="46"/>
        <v/>
      </c>
      <c r="BM118" s="276" t="str">
        <f t="shared" si="47"/>
        <v/>
      </c>
      <c r="BN118" s="276" t="str">
        <f t="shared" si="48"/>
        <v/>
      </c>
      <c r="BO118" s="276" t="str">
        <f t="shared" si="49"/>
        <v/>
      </c>
      <c r="BP118" s="277" t="str">
        <f t="shared" si="50"/>
        <v/>
      </c>
      <c r="BQ118" s="278"/>
      <c r="BR118" s="279"/>
      <c r="BS118" s="280"/>
      <c r="BT118" s="274">
        <f t="shared" si="51"/>
        <v>0</v>
      </c>
      <c r="BU118" s="275" t="str">
        <f t="shared" si="52"/>
        <v/>
      </c>
      <c r="BV118" s="276" t="str">
        <f t="shared" si="53"/>
        <v/>
      </c>
      <c r="BW118" s="276" t="str">
        <f t="shared" si="54"/>
        <v/>
      </c>
      <c r="BX118" s="276" t="str">
        <f t="shared" si="55"/>
        <v/>
      </c>
      <c r="BY118" s="276" t="str">
        <f t="shared" si="56"/>
        <v/>
      </c>
      <c r="BZ118" s="276" t="str">
        <f t="shared" si="57"/>
        <v/>
      </c>
      <c r="CA118" s="276" t="str">
        <f t="shared" si="58"/>
        <v/>
      </c>
      <c r="CB118" s="276" t="str">
        <f t="shared" si="59"/>
        <v/>
      </c>
      <c r="CC118" s="276" t="str">
        <f t="shared" si="60"/>
        <v/>
      </c>
      <c r="CD118" s="276" t="str">
        <f t="shared" si="61"/>
        <v/>
      </c>
      <c r="CE118" s="277" t="str">
        <f t="shared" si="62"/>
        <v/>
      </c>
      <c r="CF118" s="278"/>
      <c r="CG118" s="281"/>
      <c r="CH118" s="281"/>
      <c r="CI118" s="281"/>
      <c r="CJ118" s="280"/>
      <c r="CK118" s="282">
        <f t="shared" si="63"/>
        <v>0</v>
      </c>
      <c r="CL118" s="283">
        <f t="shared" si="64"/>
        <v>840000</v>
      </c>
      <c r="CM118" s="284">
        <f t="shared" si="65"/>
        <v>0</v>
      </c>
      <c r="CN118" s="284">
        <f t="shared" si="66"/>
        <v>839999</v>
      </c>
      <c r="CO118" s="284">
        <f t="shared" si="67"/>
        <v>1</v>
      </c>
      <c r="CP118" s="280">
        <f t="shared" si="68"/>
        <v>1</v>
      </c>
      <c r="CQ118" s="285"/>
      <c r="CR118" s="291"/>
      <c r="CS118" s="293"/>
      <c r="CV118" s="291"/>
      <c r="CW118" s="292"/>
      <c r="CX118" s="292"/>
      <c r="CY118" s="292"/>
      <c r="CZ118" s="292"/>
      <c r="DA118" s="292"/>
      <c r="DB118" s="292"/>
      <c r="DC118" s="292"/>
      <c r="DD118" s="292"/>
      <c r="DE118" s="293"/>
      <c r="DF118" s="291"/>
      <c r="DG118" s="292"/>
      <c r="DH118" s="292"/>
      <c r="DI118" s="292"/>
      <c r="DJ118" s="292"/>
      <c r="DK118" s="292"/>
      <c r="DL118" s="292"/>
      <c r="DM118" s="292"/>
      <c r="DN118" s="292"/>
      <c r="DO118" s="292"/>
      <c r="DP118" s="293"/>
      <c r="DQ118" s="141"/>
      <c r="DR118" s="291"/>
      <c r="DS118" s="292"/>
      <c r="DT118" s="292"/>
      <c r="DU118" s="292"/>
      <c r="DV118" s="292"/>
      <c r="DW118" s="292"/>
      <c r="DX118" s="292"/>
      <c r="DY118" s="292"/>
      <c r="DZ118" s="292"/>
      <c r="EA118" s="292"/>
      <c r="EB118" s="292"/>
      <c r="EC118" s="292"/>
      <c r="ED118" s="292"/>
      <c r="EE118" s="292"/>
      <c r="EF118" s="301"/>
      <c r="EG118" s="301"/>
      <c r="EH118" s="301"/>
      <c r="EI118" s="301"/>
      <c r="EJ118" s="301"/>
      <c r="EK118" s="301"/>
      <c r="EL118" s="301"/>
      <c r="EM118" s="301"/>
      <c r="EN118" s="301"/>
      <c r="EO118" s="317">
        <f t="shared" si="69"/>
        <v>0</v>
      </c>
      <c r="EP118" s="301"/>
      <c r="EQ118" s="293"/>
      <c r="ES118" s="288">
        <f t="shared" si="70"/>
        <v>2014</v>
      </c>
      <c r="ET118" s="289">
        <f t="shared" si="71"/>
        <v>0</v>
      </c>
      <c r="EU118" s="290">
        <f t="shared" si="72"/>
        <v>0</v>
      </c>
      <c r="EV118" s="290">
        <f t="shared" si="73"/>
        <v>0</v>
      </c>
      <c r="EW118" s="290">
        <f t="shared" si="74"/>
        <v>0</v>
      </c>
      <c r="EX118" s="291"/>
      <c r="EY118" s="292"/>
      <c r="EZ118" s="292"/>
      <c r="FA118" s="293"/>
      <c r="FB118" s="294">
        <f t="shared" si="75"/>
        <v>0</v>
      </c>
    </row>
    <row r="119" spans="1:158" s="287" customFormat="1" x14ac:dyDescent="0.15">
      <c r="A119" s="296">
        <v>105</v>
      </c>
      <c r="B119" s="297"/>
      <c r="C119" s="298" t="s">
        <v>161</v>
      </c>
      <c r="D119" s="248">
        <f>IF(C119="","",(VLOOKUP(C119,PD!A:B,2,FALSE)))</f>
        <v>12</v>
      </c>
      <c r="E119" s="299" t="s">
        <v>412</v>
      </c>
      <c r="F119" s="299" t="s">
        <v>526</v>
      </c>
      <c r="G119" s="292" t="s">
        <v>465</v>
      </c>
      <c r="H119" s="300">
        <v>1</v>
      </c>
      <c r="I119" s="292" t="s">
        <v>373</v>
      </c>
      <c r="J119" s="300">
        <v>1</v>
      </c>
      <c r="K119" s="293"/>
      <c r="L119" s="291"/>
      <c r="M119" s="292" t="s">
        <v>312</v>
      </c>
      <c r="N119" s="301"/>
      <c r="O119" s="302">
        <v>1</v>
      </c>
      <c r="P119" s="300">
        <v>15</v>
      </c>
      <c r="Q119" s="303">
        <v>44</v>
      </c>
      <c r="R119" s="302">
        <v>1</v>
      </c>
      <c r="S119" s="292"/>
      <c r="T119" s="300"/>
      <c r="U119" s="293"/>
      <c r="V119" s="296" t="s">
        <v>225</v>
      </c>
      <c r="W119" s="292" t="s">
        <v>463</v>
      </c>
      <c r="X119" s="292"/>
      <c r="Y119" s="292"/>
      <c r="Z119" s="303"/>
      <c r="AA119" s="291"/>
      <c r="AB119" s="300"/>
      <c r="AC119" s="293"/>
      <c r="AD119" s="304"/>
      <c r="AE119" s="301"/>
      <c r="AF119" s="296">
        <v>1</v>
      </c>
      <c r="AG119" s="297">
        <v>5</v>
      </c>
      <c r="AH119" s="305">
        <v>12.4</v>
      </c>
      <c r="AI119" s="306" t="s">
        <v>407</v>
      </c>
      <c r="AJ119" s="302">
        <v>17</v>
      </c>
      <c r="AK119" s="260">
        <f>IF(AJ119="","",(VLOOKUP(AJ119,償却率表!A:B,2,FALSE)))</f>
        <v>5.8999999999999997E-2</v>
      </c>
      <c r="AL119" s="307" t="s">
        <v>153</v>
      </c>
      <c r="AM119" s="262">
        <f>IF(AL119="","",(VLOOKUP(AL119,PD!G:H,2,FALSE)))</f>
        <v>1</v>
      </c>
      <c r="AN119" s="318">
        <v>4231207</v>
      </c>
      <c r="AO119" s="309">
        <v>2011</v>
      </c>
      <c r="AP119" s="319">
        <v>4231207</v>
      </c>
      <c r="AQ119" s="266">
        <v>1985</v>
      </c>
      <c r="AR119" s="267">
        <f t="shared" si="39"/>
        <v>29</v>
      </c>
      <c r="AS119" s="293"/>
      <c r="AT119" s="311">
        <v>2141750</v>
      </c>
      <c r="AU119" s="312"/>
      <c r="AV119" s="313"/>
      <c r="AW119" s="314"/>
      <c r="AX119" s="296"/>
      <c r="AY119" s="315" t="s">
        <v>155</v>
      </c>
      <c r="AZ119" s="248">
        <f>IF(AY119="","",(VLOOKUP(AY119,PD!J:K,2,FALSE)))</f>
        <v>1</v>
      </c>
      <c r="BA119" s="300">
        <v>2014</v>
      </c>
      <c r="BB119" s="316">
        <f t="shared" si="76"/>
        <v>0</v>
      </c>
      <c r="BC119" s="291"/>
      <c r="BD119" s="292"/>
      <c r="BE119" s="301"/>
      <c r="BF119" s="274">
        <f t="shared" si="40"/>
        <v>0</v>
      </c>
      <c r="BG119" s="275" t="str">
        <f t="shared" si="41"/>
        <v/>
      </c>
      <c r="BH119" s="276" t="str">
        <f t="shared" si="42"/>
        <v/>
      </c>
      <c r="BI119" s="276" t="str">
        <f t="shared" si="43"/>
        <v/>
      </c>
      <c r="BJ119" s="276" t="str">
        <f t="shared" si="44"/>
        <v/>
      </c>
      <c r="BK119" s="276" t="str">
        <f t="shared" si="45"/>
        <v/>
      </c>
      <c r="BL119" s="276" t="str">
        <f t="shared" si="46"/>
        <v/>
      </c>
      <c r="BM119" s="276" t="str">
        <f t="shared" si="47"/>
        <v/>
      </c>
      <c r="BN119" s="276" t="str">
        <f t="shared" si="48"/>
        <v/>
      </c>
      <c r="BO119" s="276" t="str">
        <f t="shared" si="49"/>
        <v/>
      </c>
      <c r="BP119" s="277" t="str">
        <f t="shared" si="50"/>
        <v/>
      </c>
      <c r="BQ119" s="278"/>
      <c r="BR119" s="279"/>
      <c r="BS119" s="280"/>
      <c r="BT119" s="274">
        <f t="shared" si="51"/>
        <v>0</v>
      </c>
      <c r="BU119" s="275" t="str">
        <f t="shared" si="52"/>
        <v/>
      </c>
      <c r="BV119" s="276" t="str">
        <f t="shared" si="53"/>
        <v/>
      </c>
      <c r="BW119" s="276" t="str">
        <f t="shared" si="54"/>
        <v/>
      </c>
      <c r="BX119" s="276" t="str">
        <f t="shared" si="55"/>
        <v/>
      </c>
      <c r="BY119" s="276" t="str">
        <f t="shared" si="56"/>
        <v/>
      </c>
      <c r="BZ119" s="276" t="str">
        <f t="shared" si="57"/>
        <v/>
      </c>
      <c r="CA119" s="276" t="str">
        <f t="shared" si="58"/>
        <v/>
      </c>
      <c r="CB119" s="276" t="str">
        <f t="shared" si="59"/>
        <v/>
      </c>
      <c r="CC119" s="276" t="str">
        <f t="shared" si="60"/>
        <v/>
      </c>
      <c r="CD119" s="276" t="str">
        <f t="shared" si="61"/>
        <v/>
      </c>
      <c r="CE119" s="277" t="str">
        <f t="shared" si="62"/>
        <v/>
      </c>
      <c r="CF119" s="278"/>
      <c r="CG119" s="281"/>
      <c r="CH119" s="281"/>
      <c r="CI119" s="281"/>
      <c r="CJ119" s="280"/>
      <c r="CK119" s="282">
        <f t="shared" si="63"/>
        <v>0</v>
      </c>
      <c r="CL119" s="283">
        <f t="shared" si="64"/>
        <v>2141750</v>
      </c>
      <c r="CM119" s="284">
        <f t="shared" si="65"/>
        <v>0</v>
      </c>
      <c r="CN119" s="284">
        <f t="shared" si="66"/>
        <v>2141749</v>
      </c>
      <c r="CO119" s="284">
        <f t="shared" si="67"/>
        <v>1</v>
      </c>
      <c r="CP119" s="280">
        <f t="shared" si="68"/>
        <v>1</v>
      </c>
      <c r="CQ119" s="285"/>
      <c r="CR119" s="291"/>
      <c r="CS119" s="293"/>
      <c r="CV119" s="291"/>
      <c r="CW119" s="292"/>
      <c r="CX119" s="292"/>
      <c r="CY119" s="292"/>
      <c r="CZ119" s="292"/>
      <c r="DA119" s="292"/>
      <c r="DB119" s="292"/>
      <c r="DC119" s="292"/>
      <c r="DD119" s="292"/>
      <c r="DE119" s="293"/>
      <c r="DF119" s="291"/>
      <c r="DG119" s="292"/>
      <c r="DH119" s="292"/>
      <c r="DI119" s="292"/>
      <c r="DJ119" s="292"/>
      <c r="DK119" s="292"/>
      <c r="DL119" s="292"/>
      <c r="DM119" s="292"/>
      <c r="DN119" s="292"/>
      <c r="DO119" s="292"/>
      <c r="DP119" s="293"/>
      <c r="DQ119" s="141"/>
      <c r="DR119" s="291"/>
      <c r="DS119" s="292"/>
      <c r="DT119" s="292"/>
      <c r="DU119" s="292"/>
      <c r="DV119" s="292"/>
      <c r="DW119" s="292"/>
      <c r="DX119" s="292"/>
      <c r="DY119" s="292"/>
      <c r="DZ119" s="292"/>
      <c r="EA119" s="292"/>
      <c r="EB119" s="292"/>
      <c r="EC119" s="292"/>
      <c r="ED119" s="292"/>
      <c r="EE119" s="292"/>
      <c r="EF119" s="301"/>
      <c r="EG119" s="301"/>
      <c r="EH119" s="301"/>
      <c r="EI119" s="301"/>
      <c r="EJ119" s="301"/>
      <c r="EK119" s="301"/>
      <c r="EL119" s="301"/>
      <c r="EM119" s="301"/>
      <c r="EN119" s="301"/>
      <c r="EO119" s="317">
        <f t="shared" si="69"/>
        <v>0</v>
      </c>
      <c r="EP119" s="301"/>
      <c r="EQ119" s="293"/>
      <c r="ES119" s="288">
        <f t="shared" si="70"/>
        <v>2014</v>
      </c>
      <c r="ET119" s="289">
        <f t="shared" si="71"/>
        <v>0</v>
      </c>
      <c r="EU119" s="290">
        <f t="shared" si="72"/>
        <v>0</v>
      </c>
      <c r="EV119" s="290">
        <f t="shared" si="73"/>
        <v>0</v>
      </c>
      <c r="EW119" s="290">
        <f t="shared" si="74"/>
        <v>0</v>
      </c>
      <c r="EX119" s="291"/>
      <c r="EY119" s="292"/>
      <c r="EZ119" s="292"/>
      <c r="FA119" s="293"/>
      <c r="FB119" s="294">
        <f t="shared" si="75"/>
        <v>0</v>
      </c>
    </row>
    <row r="120" spans="1:158" s="287" customFormat="1" x14ac:dyDescent="0.15">
      <c r="A120" s="296">
        <v>106</v>
      </c>
      <c r="B120" s="297"/>
      <c r="C120" s="298" t="s">
        <v>161</v>
      </c>
      <c r="D120" s="248">
        <f>IF(C120="","",(VLOOKUP(C120,PD!A:B,2,FALSE)))</f>
        <v>12</v>
      </c>
      <c r="E120" s="299" t="s">
        <v>412</v>
      </c>
      <c r="F120" s="299" t="s">
        <v>527</v>
      </c>
      <c r="G120" s="292" t="s">
        <v>465</v>
      </c>
      <c r="H120" s="300">
        <v>1</v>
      </c>
      <c r="I120" s="292" t="s">
        <v>374</v>
      </c>
      <c r="J120" s="300">
        <v>1</v>
      </c>
      <c r="K120" s="293"/>
      <c r="L120" s="291"/>
      <c r="M120" s="292" t="s">
        <v>312</v>
      </c>
      <c r="N120" s="301"/>
      <c r="O120" s="302">
        <v>1</v>
      </c>
      <c r="P120" s="300">
        <v>15</v>
      </c>
      <c r="Q120" s="303">
        <v>44</v>
      </c>
      <c r="R120" s="302">
        <v>1</v>
      </c>
      <c r="S120" s="292"/>
      <c r="T120" s="300"/>
      <c r="U120" s="293"/>
      <c r="V120" s="296" t="s">
        <v>225</v>
      </c>
      <c r="W120" s="292" t="s">
        <v>463</v>
      </c>
      <c r="X120" s="292"/>
      <c r="Y120" s="292"/>
      <c r="Z120" s="303"/>
      <c r="AA120" s="291"/>
      <c r="AB120" s="300"/>
      <c r="AC120" s="293"/>
      <c r="AD120" s="304"/>
      <c r="AE120" s="301"/>
      <c r="AF120" s="296">
        <v>1</v>
      </c>
      <c r="AG120" s="297">
        <v>5</v>
      </c>
      <c r="AH120" s="305">
        <v>9.94</v>
      </c>
      <c r="AI120" s="306" t="s">
        <v>407</v>
      </c>
      <c r="AJ120" s="302">
        <v>17</v>
      </c>
      <c r="AK120" s="260">
        <f>IF(AJ120="","",(VLOOKUP(AJ120,償却率表!A:B,2,FALSE)))</f>
        <v>5.8999999999999997E-2</v>
      </c>
      <c r="AL120" s="307" t="s">
        <v>153</v>
      </c>
      <c r="AM120" s="262">
        <f>IF(AL120="","",(VLOOKUP(AL120,PD!G:H,2,FALSE)))</f>
        <v>1</v>
      </c>
      <c r="AN120" s="318">
        <v>4010130</v>
      </c>
      <c r="AO120" s="309">
        <v>1988</v>
      </c>
      <c r="AP120" s="319">
        <v>4010130</v>
      </c>
      <c r="AQ120" s="266">
        <v>1985</v>
      </c>
      <c r="AR120" s="267">
        <f t="shared" si="39"/>
        <v>29</v>
      </c>
      <c r="AS120" s="293"/>
      <c r="AT120" s="311">
        <v>684000</v>
      </c>
      <c r="AU120" s="312"/>
      <c r="AV120" s="313"/>
      <c r="AW120" s="314"/>
      <c r="AX120" s="296"/>
      <c r="AY120" s="315" t="s">
        <v>155</v>
      </c>
      <c r="AZ120" s="248">
        <f>IF(AY120="","",(VLOOKUP(AY120,PD!J:K,2,FALSE)))</f>
        <v>1</v>
      </c>
      <c r="BA120" s="300">
        <v>2014</v>
      </c>
      <c r="BB120" s="316">
        <f t="shared" si="76"/>
        <v>0</v>
      </c>
      <c r="BC120" s="291"/>
      <c r="BD120" s="292"/>
      <c r="BE120" s="301"/>
      <c r="BF120" s="274">
        <f t="shared" si="40"/>
        <v>0</v>
      </c>
      <c r="BG120" s="275" t="str">
        <f t="shared" si="41"/>
        <v/>
      </c>
      <c r="BH120" s="276" t="str">
        <f t="shared" si="42"/>
        <v/>
      </c>
      <c r="BI120" s="276" t="str">
        <f t="shared" si="43"/>
        <v/>
      </c>
      <c r="BJ120" s="276" t="str">
        <f t="shared" si="44"/>
        <v/>
      </c>
      <c r="BK120" s="276" t="str">
        <f t="shared" si="45"/>
        <v/>
      </c>
      <c r="BL120" s="276" t="str">
        <f t="shared" si="46"/>
        <v/>
      </c>
      <c r="BM120" s="276" t="str">
        <f t="shared" si="47"/>
        <v/>
      </c>
      <c r="BN120" s="276" t="str">
        <f t="shared" si="48"/>
        <v/>
      </c>
      <c r="BO120" s="276" t="str">
        <f t="shared" si="49"/>
        <v/>
      </c>
      <c r="BP120" s="277" t="str">
        <f t="shared" si="50"/>
        <v/>
      </c>
      <c r="BQ120" s="278"/>
      <c r="BR120" s="279"/>
      <c r="BS120" s="280"/>
      <c r="BT120" s="274">
        <f t="shared" si="51"/>
        <v>0</v>
      </c>
      <c r="BU120" s="275" t="str">
        <f t="shared" si="52"/>
        <v/>
      </c>
      <c r="BV120" s="276" t="str">
        <f t="shared" si="53"/>
        <v/>
      </c>
      <c r="BW120" s="276" t="str">
        <f t="shared" si="54"/>
        <v/>
      </c>
      <c r="BX120" s="276" t="str">
        <f t="shared" si="55"/>
        <v/>
      </c>
      <c r="BY120" s="276" t="str">
        <f t="shared" si="56"/>
        <v/>
      </c>
      <c r="BZ120" s="276" t="str">
        <f t="shared" si="57"/>
        <v/>
      </c>
      <c r="CA120" s="276" t="str">
        <f t="shared" si="58"/>
        <v/>
      </c>
      <c r="CB120" s="276" t="str">
        <f t="shared" si="59"/>
        <v/>
      </c>
      <c r="CC120" s="276" t="str">
        <f t="shared" si="60"/>
        <v/>
      </c>
      <c r="CD120" s="276" t="str">
        <f t="shared" si="61"/>
        <v/>
      </c>
      <c r="CE120" s="277" t="str">
        <f t="shared" si="62"/>
        <v/>
      </c>
      <c r="CF120" s="278"/>
      <c r="CG120" s="281"/>
      <c r="CH120" s="281"/>
      <c r="CI120" s="281"/>
      <c r="CJ120" s="280"/>
      <c r="CK120" s="282">
        <f t="shared" si="63"/>
        <v>0</v>
      </c>
      <c r="CL120" s="283">
        <f t="shared" si="64"/>
        <v>684000</v>
      </c>
      <c r="CM120" s="284">
        <f t="shared" si="65"/>
        <v>0</v>
      </c>
      <c r="CN120" s="284">
        <f t="shared" si="66"/>
        <v>683999</v>
      </c>
      <c r="CO120" s="284">
        <f t="shared" si="67"/>
        <v>1</v>
      </c>
      <c r="CP120" s="280">
        <f t="shared" si="68"/>
        <v>1</v>
      </c>
      <c r="CQ120" s="285"/>
      <c r="CR120" s="291"/>
      <c r="CS120" s="293"/>
      <c r="CV120" s="291"/>
      <c r="CW120" s="292"/>
      <c r="CX120" s="292"/>
      <c r="CY120" s="292"/>
      <c r="CZ120" s="292"/>
      <c r="DA120" s="292"/>
      <c r="DB120" s="292"/>
      <c r="DC120" s="292"/>
      <c r="DD120" s="292"/>
      <c r="DE120" s="293"/>
      <c r="DF120" s="291"/>
      <c r="DG120" s="292"/>
      <c r="DH120" s="292"/>
      <c r="DI120" s="292"/>
      <c r="DJ120" s="292"/>
      <c r="DK120" s="292"/>
      <c r="DL120" s="292"/>
      <c r="DM120" s="292"/>
      <c r="DN120" s="292"/>
      <c r="DO120" s="292"/>
      <c r="DP120" s="293"/>
      <c r="DQ120" s="141"/>
      <c r="DR120" s="291"/>
      <c r="DS120" s="292"/>
      <c r="DT120" s="292"/>
      <c r="DU120" s="292"/>
      <c r="DV120" s="292"/>
      <c r="DW120" s="292"/>
      <c r="DX120" s="292"/>
      <c r="DY120" s="292"/>
      <c r="DZ120" s="292"/>
      <c r="EA120" s="292"/>
      <c r="EB120" s="292"/>
      <c r="EC120" s="292"/>
      <c r="ED120" s="292"/>
      <c r="EE120" s="292"/>
      <c r="EF120" s="301"/>
      <c r="EG120" s="301"/>
      <c r="EH120" s="301"/>
      <c r="EI120" s="301"/>
      <c r="EJ120" s="301"/>
      <c r="EK120" s="301"/>
      <c r="EL120" s="301"/>
      <c r="EM120" s="301"/>
      <c r="EN120" s="301"/>
      <c r="EO120" s="317">
        <f t="shared" si="69"/>
        <v>0</v>
      </c>
      <c r="EP120" s="301"/>
      <c r="EQ120" s="293"/>
      <c r="ES120" s="288">
        <f t="shared" si="70"/>
        <v>2014</v>
      </c>
      <c r="ET120" s="289">
        <f t="shared" si="71"/>
        <v>0</v>
      </c>
      <c r="EU120" s="290">
        <f t="shared" si="72"/>
        <v>0</v>
      </c>
      <c r="EV120" s="290">
        <f t="shared" si="73"/>
        <v>0</v>
      </c>
      <c r="EW120" s="290">
        <f t="shared" si="74"/>
        <v>0</v>
      </c>
      <c r="EX120" s="291"/>
      <c r="EY120" s="292"/>
      <c r="EZ120" s="292"/>
      <c r="FA120" s="293"/>
      <c r="FB120" s="294">
        <f t="shared" si="75"/>
        <v>0</v>
      </c>
    </row>
    <row r="121" spans="1:158" s="287" customFormat="1" x14ac:dyDescent="0.15">
      <c r="A121" s="296">
        <v>107</v>
      </c>
      <c r="B121" s="297"/>
      <c r="C121" s="298" t="s">
        <v>161</v>
      </c>
      <c r="D121" s="248">
        <f>IF(C121="","",(VLOOKUP(C121,PD!A:B,2,FALSE)))</f>
        <v>12</v>
      </c>
      <c r="E121" s="299" t="s">
        <v>412</v>
      </c>
      <c r="F121" s="299" t="s">
        <v>528</v>
      </c>
      <c r="G121" s="292" t="s">
        <v>465</v>
      </c>
      <c r="H121" s="300">
        <v>1</v>
      </c>
      <c r="I121" s="292" t="s">
        <v>340</v>
      </c>
      <c r="J121" s="300">
        <v>1</v>
      </c>
      <c r="K121" s="293"/>
      <c r="L121" s="291"/>
      <c r="M121" s="292" t="s">
        <v>312</v>
      </c>
      <c r="N121" s="301"/>
      <c r="O121" s="302">
        <v>1</v>
      </c>
      <c r="P121" s="300">
        <v>15</v>
      </c>
      <c r="Q121" s="303">
        <v>44</v>
      </c>
      <c r="R121" s="302">
        <v>1</v>
      </c>
      <c r="S121" s="292"/>
      <c r="T121" s="300"/>
      <c r="U121" s="293"/>
      <c r="V121" s="296" t="s">
        <v>225</v>
      </c>
      <c r="W121" s="292" t="s">
        <v>463</v>
      </c>
      <c r="X121" s="292"/>
      <c r="Y121" s="292"/>
      <c r="Z121" s="303"/>
      <c r="AA121" s="291"/>
      <c r="AB121" s="300"/>
      <c r="AC121" s="293"/>
      <c r="AD121" s="304"/>
      <c r="AE121" s="301"/>
      <c r="AF121" s="296">
        <v>1</v>
      </c>
      <c r="AG121" s="297">
        <v>5</v>
      </c>
      <c r="AH121" s="305">
        <v>42.99</v>
      </c>
      <c r="AI121" s="306" t="s">
        <v>407</v>
      </c>
      <c r="AJ121" s="302">
        <v>17</v>
      </c>
      <c r="AK121" s="260">
        <f>IF(AJ121="","",(VLOOKUP(AJ121,償却率表!A:B,2,FALSE)))</f>
        <v>5.8999999999999997E-2</v>
      </c>
      <c r="AL121" s="307" t="s">
        <v>153</v>
      </c>
      <c r="AM121" s="262">
        <f>IF(AL121="","",(VLOOKUP(AL121,PD!G:H,2,FALSE)))</f>
        <v>1</v>
      </c>
      <c r="AN121" s="308">
        <v>348</v>
      </c>
      <c r="AO121" s="309">
        <v>1973</v>
      </c>
      <c r="AP121" s="310">
        <v>348</v>
      </c>
      <c r="AQ121" s="266">
        <v>1985</v>
      </c>
      <c r="AR121" s="267">
        <f t="shared" si="39"/>
        <v>29</v>
      </c>
      <c r="AS121" s="293"/>
      <c r="AT121" s="311"/>
      <c r="AU121" s="312"/>
      <c r="AV121" s="313">
        <v>950000</v>
      </c>
      <c r="AW121" s="314"/>
      <c r="AX121" s="296">
        <v>1</v>
      </c>
      <c r="AY121" s="315" t="s">
        <v>438</v>
      </c>
      <c r="AZ121" s="248">
        <f>IF(AY121="","",(VLOOKUP(AY121,PD!J:K,2,FALSE)))</f>
        <v>3</v>
      </c>
      <c r="BA121" s="300">
        <v>2014</v>
      </c>
      <c r="BB121" s="316">
        <f t="shared" si="76"/>
        <v>0</v>
      </c>
      <c r="BC121" s="291"/>
      <c r="BD121" s="292"/>
      <c r="BE121" s="301"/>
      <c r="BF121" s="274">
        <f t="shared" si="40"/>
        <v>0</v>
      </c>
      <c r="BG121" s="275" t="str">
        <f t="shared" si="41"/>
        <v/>
      </c>
      <c r="BH121" s="276" t="str">
        <f t="shared" si="42"/>
        <v/>
      </c>
      <c r="BI121" s="276" t="str">
        <f t="shared" si="43"/>
        <v/>
      </c>
      <c r="BJ121" s="276" t="str">
        <f t="shared" si="44"/>
        <v/>
      </c>
      <c r="BK121" s="276" t="str">
        <f t="shared" si="45"/>
        <v/>
      </c>
      <c r="BL121" s="276" t="str">
        <f t="shared" si="46"/>
        <v/>
      </c>
      <c r="BM121" s="276" t="str">
        <f t="shared" si="47"/>
        <v/>
      </c>
      <c r="BN121" s="276" t="str">
        <f t="shared" si="48"/>
        <v/>
      </c>
      <c r="BO121" s="276" t="str">
        <f t="shared" si="49"/>
        <v/>
      </c>
      <c r="BP121" s="277" t="str">
        <f t="shared" si="50"/>
        <v/>
      </c>
      <c r="BQ121" s="278"/>
      <c r="BR121" s="279"/>
      <c r="BS121" s="280"/>
      <c r="BT121" s="274">
        <f t="shared" si="51"/>
        <v>0</v>
      </c>
      <c r="BU121" s="275" t="str">
        <f t="shared" si="52"/>
        <v/>
      </c>
      <c r="BV121" s="276" t="str">
        <f t="shared" si="53"/>
        <v/>
      </c>
      <c r="BW121" s="276" t="str">
        <f t="shared" si="54"/>
        <v/>
      </c>
      <c r="BX121" s="276" t="str">
        <f t="shared" si="55"/>
        <v/>
      </c>
      <c r="BY121" s="276" t="str">
        <f t="shared" si="56"/>
        <v/>
      </c>
      <c r="BZ121" s="276" t="str">
        <f t="shared" si="57"/>
        <v/>
      </c>
      <c r="CA121" s="276" t="str">
        <f t="shared" si="58"/>
        <v/>
      </c>
      <c r="CB121" s="276" t="str">
        <f t="shared" si="59"/>
        <v/>
      </c>
      <c r="CC121" s="276" t="str">
        <f t="shared" si="60"/>
        <v/>
      </c>
      <c r="CD121" s="276" t="str">
        <f t="shared" si="61"/>
        <v/>
      </c>
      <c r="CE121" s="277" t="str">
        <f t="shared" si="62"/>
        <v/>
      </c>
      <c r="CF121" s="278"/>
      <c r="CG121" s="281"/>
      <c r="CH121" s="281"/>
      <c r="CI121" s="281"/>
      <c r="CJ121" s="280"/>
      <c r="CK121" s="282">
        <f t="shared" si="63"/>
        <v>0</v>
      </c>
      <c r="CL121" s="283">
        <f t="shared" si="64"/>
        <v>950000</v>
      </c>
      <c r="CM121" s="284">
        <f t="shared" si="65"/>
        <v>0</v>
      </c>
      <c r="CN121" s="284">
        <f t="shared" si="66"/>
        <v>949999</v>
      </c>
      <c r="CO121" s="284">
        <f t="shared" si="67"/>
        <v>1</v>
      </c>
      <c r="CP121" s="280">
        <f t="shared" si="68"/>
        <v>1</v>
      </c>
      <c r="CQ121" s="285"/>
      <c r="CR121" s="291"/>
      <c r="CS121" s="293"/>
      <c r="CV121" s="291"/>
      <c r="CW121" s="292"/>
      <c r="CX121" s="292"/>
      <c r="CY121" s="292"/>
      <c r="CZ121" s="292"/>
      <c r="DA121" s="292"/>
      <c r="DB121" s="292"/>
      <c r="DC121" s="292"/>
      <c r="DD121" s="292"/>
      <c r="DE121" s="293"/>
      <c r="DF121" s="291"/>
      <c r="DG121" s="292"/>
      <c r="DH121" s="292"/>
      <c r="DI121" s="292"/>
      <c r="DJ121" s="292"/>
      <c r="DK121" s="292"/>
      <c r="DL121" s="292"/>
      <c r="DM121" s="292"/>
      <c r="DN121" s="292"/>
      <c r="DO121" s="292"/>
      <c r="DP121" s="293"/>
      <c r="DQ121" s="141"/>
      <c r="DR121" s="291"/>
      <c r="DS121" s="292"/>
      <c r="DT121" s="292"/>
      <c r="DU121" s="292"/>
      <c r="DV121" s="292"/>
      <c r="DW121" s="292"/>
      <c r="DX121" s="292"/>
      <c r="DY121" s="292"/>
      <c r="DZ121" s="292"/>
      <c r="EA121" s="292"/>
      <c r="EB121" s="292"/>
      <c r="EC121" s="292"/>
      <c r="ED121" s="292"/>
      <c r="EE121" s="292"/>
      <c r="EF121" s="301"/>
      <c r="EG121" s="301"/>
      <c r="EH121" s="301"/>
      <c r="EI121" s="301"/>
      <c r="EJ121" s="301"/>
      <c r="EK121" s="301"/>
      <c r="EL121" s="301"/>
      <c r="EM121" s="301"/>
      <c r="EN121" s="301"/>
      <c r="EO121" s="317">
        <f t="shared" si="69"/>
        <v>0</v>
      </c>
      <c r="EP121" s="301"/>
      <c r="EQ121" s="293"/>
      <c r="ES121" s="288">
        <f t="shared" si="70"/>
        <v>2014</v>
      </c>
      <c r="ET121" s="289">
        <f t="shared" si="71"/>
        <v>0</v>
      </c>
      <c r="EU121" s="290">
        <f t="shared" si="72"/>
        <v>0</v>
      </c>
      <c r="EV121" s="290">
        <f t="shared" si="73"/>
        <v>0</v>
      </c>
      <c r="EW121" s="290">
        <f t="shared" si="74"/>
        <v>0</v>
      </c>
      <c r="EX121" s="291"/>
      <c r="EY121" s="292"/>
      <c r="EZ121" s="292"/>
      <c r="FA121" s="293"/>
      <c r="FB121" s="294">
        <f t="shared" si="75"/>
        <v>0</v>
      </c>
    </row>
    <row r="122" spans="1:158" s="287" customFormat="1" x14ac:dyDescent="0.15">
      <c r="A122" s="296">
        <v>108</v>
      </c>
      <c r="B122" s="297"/>
      <c r="C122" s="298" t="s">
        <v>161</v>
      </c>
      <c r="D122" s="248">
        <f>IF(C122="","",(VLOOKUP(C122,PD!A:B,2,FALSE)))</f>
        <v>12</v>
      </c>
      <c r="E122" s="299" t="s">
        <v>412</v>
      </c>
      <c r="F122" s="299" t="s">
        <v>529</v>
      </c>
      <c r="G122" s="292" t="s">
        <v>465</v>
      </c>
      <c r="H122" s="300">
        <v>1</v>
      </c>
      <c r="I122" s="292" t="s">
        <v>375</v>
      </c>
      <c r="J122" s="300">
        <v>1</v>
      </c>
      <c r="K122" s="293"/>
      <c r="L122" s="291"/>
      <c r="M122" s="292" t="s">
        <v>312</v>
      </c>
      <c r="N122" s="301"/>
      <c r="O122" s="302">
        <v>1</v>
      </c>
      <c r="P122" s="300">
        <v>15</v>
      </c>
      <c r="Q122" s="303">
        <v>44</v>
      </c>
      <c r="R122" s="302">
        <v>1</v>
      </c>
      <c r="S122" s="292"/>
      <c r="T122" s="300"/>
      <c r="U122" s="293"/>
      <c r="V122" s="296" t="s">
        <v>225</v>
      </c>
      <c r="W122" s="292" t="s">
        <v>463</v>
      </c>
      <c r="X122" s="292"/>
      <c r="Y122" s="292"/>
      <c r="Z122" s="303"/>
      <c r="AA122" s="291"/>
      <c r="AB122" s="300"/>
      <c r="AC122" s="293"/>
      <c r="AD122" s="304"/>
      <c r="AE122" s="301"/>
      <c r="AF122" s="296">
        <v>1</v>
      </c>
      <c r="AG122" s="297">
        <v>5</v>
      </c>
      <c r="AH122" s="305">
        <v>9.94</v>
      </c>
      <c r="AI122" s="306" t="s">
        <v>407</v>
      </c>
      <c r="AJ122" s="302">
        <v>17</v>
      </c>
      <c r="AK122" s="260">
        <f>IF(AJ122="","",(VLOOKUP(AJ122,償却率表!A:B,2,FALSE)))</f>
        <v>5.8999999999999997E-2</v>
      </c>
      <c r="AL122" s="307" t="s">
        <v>153</v>
      </c>
      <c r="AM122" s="262">
        <f>IF(AL122="","",(VLOOKUP(AL122,PD!G:H,2,FALSE)))</f>
        <v>1</v>
      </c>
      <c r="AN122" s="318">
        <v>3621124</v>
      </c>
      <c r="AO122" s="309">
        <v>1987</v>
      </c>
      <c r="AP122" s="319">
        <v>3621124</v>
      </c>
      <c r="AQ122" s="266">
        <v>1985</v>
      </c>
      <c r="AR122" s="267">
        <f t="shared" si="39"/>
        <v>29</v>
      </c>
      <c r="AS122" s="293"/>
      <c r="AT122" s="311">
        <v>420000</v>
      </c>
      <c r="AU122" s="312"/>
      <c r="AV122" s="313"/>
      <c r="AW122" s="314"/>
      <c r="AX122" s="296"/>
      <c r="AY122" s="315" t="s">
        <v>155</v>
      </c>
      <c r="AZ122" s="248">
        <f>IF(AY122="","",(VLOOKUP(AY122,PD!J:K,2,FALSE)))</f>
        <v>1</v>
      </c>
      <c r="BA122" s="300">
        <v>2014</v>
      </c>
      <c r="BB122" s="316">
        <f t="shared" si="76"/>
        <v>0</v>
      </c>
      <c r="BC122" s="291"/>
      <c r="BD122" s="292"/>
      <c r="BE122" s="301"/>
      <c r="BF122" s="274">
        <f t="shared" si="40"/>
        <v>0</v>
      </c>
      <c r="BG122" s="275" t="str">
        <f t="shared" si="41"/>
        <v/>
      </c>
      <c r="BH122" s="276" t="str">
        <f t="shared" si="42"/>
        <v/>
      </c>
      <c r="BI122" s="276" t="str">
        <f t="shared" si="43"/>
        <v/>
      </c>
      <c r="BJ122" s="276" t="str">
        <f t="shared" si="44"/>
        <v/>
      </c>
      <c r="BK122" s="276" t="str">
        <f t="shared" si="45"/>
        <v/>
      </c>
      <c r="BL122" s="276" t="str">
        <f t="shared" si="46"/>
        <v/>
      </c>
      <c r="BM122" s="276" t="str">
        <f t="shared" si="47"/>
        <v/>
      </c>
      <c r="BN122" s="276" t="str">
        <f t="shared" si="48"/>
        <v/>
      </c>
      <c r="BO122" s="276" t="str">
        <f t="shared" si="49"/>
        <v/>
      </c>
      <c r="BP122" s="277" t="str">
        <f t="shared" si="50"/>
        <v/>
      </c>
      <c r="BQ122" s="278"/>
      <c r="BR122" s="279"/>
      <c r="BS122" s="280"/>
      <c r="BT122" s="274">
        <f t="shared" si="51"/>
        <v>0</v>
      </c>
      <c r="BU122" s="275" t="str">
        <f t="shared" si="52"/>
        <v/>
      </c>
      <c r="BV122" s="276" t="str">
        <f t="shared" si="53"/>
        <v/>
      </c>
      <c r="BW122" s="276" t="str">
        <f t="shared" si="54"/>
        <v/>
      </c>
      <c r="BX122" s="276" t="str">
        <f t="shared" si="55"/>
        <v/>
      </c>
      <c r="BY122" s="276" t="str">
        <f t="shared" si="56"/>
        <v/>
      </c>
      <c r="BZ122" s="276" t="str">
        <f t="shared" si="57"/>
        <v/>
      </c>
      <c r="CA122" s="276" t="str">
        <f t="shared" si="58"/>
        <v/>
      </c>
      <c r="CB122" s="276" t="str">
        <f t="shared" si="59"/>
        <v/>
      </c>
      <c r="CC122" s="276" t="str">
        <f t="shared" si="60"/>
        <v/>
      </c>
      <c r="CD122" s="276" t="str">
        <f t="shared" si="61"/>
        <v/>
      </c>
      <c r="CE122" s="277" t="str">
        <f t="shared" si="62"/>
        <v/>
      </c>
      <c r="CF122" s="278"/>
      <c r="CG122" s="281"/>
      <c r="CH122" s="281"/>
      <c r="CI122" s="281"/>
      <c r="CJ122" s="280"/>
      <c r="CK122" s="282">
        <f t="shared" si="63"/>
        <v>0</v>
      </c>
      <c r="CL122" s="283">
        <f t="shared" si="64"/>
        <v>420000</v>
      </c>
      <c r="CM122" s="284">
        <f t="shared" si="65"/>
        <v>0</v>
      </c>
      <c r="CN122" s="284">
        <f t="shared" si="66"/>
        <v>419999</v>
      </c>
      <c r="CO122" s="284">
        <f t="shared" si="67"/>
        <v>1</v>
      </c>
      <c r="CP122" s="280">
        <f t="shared" si="68"/>
        <v>1</v>
      </c>
      <c r="CQ122" s="285"/>
      <c r="CR122" s="291"/>
      <c r="CS122" s="293"/>
      <c r="CV122" s="291"/>
      <c r="CW122" s="292"/>
      <c r="CX122" s="292"/>
      <c r="CY122" s="292"/>
      <c r="CZ122" s="292"/>
      <c r="DA122" s="292"/>
      <c r="DB122" s="292"/>
      <c r="DC122" s="292"/>
      <c r="DD122" s="292"/>
      <c r="DE122" s="293"/>
      <c r="DF122" s="291"/>
      <c r="DG122" s="292"/>
      <c r="DH122" s="292"/>
      <c r="DI122" s="292"/>
      <c r="DJ122" s="292"/>
      <c r="DK122" s="292"/>
      <c r="DL122" s="292"/>
      <c r="DM122" s="292"/>
      <c r="DN122" s="292"/>
      <c r="DO122" s="292"/>
      <c r="DP122" s="293"/>
      <c r="DQ122" s="141"/>
      <c r="DR122" s="291"/>
      <c r="DS122" s="292"/>
      <c r="DT122" s="292"/>
      <c r="DU122" s="292"/>
      <c r="DV122" s="292"/>
      <c r="DW122" s="292"/>
      <c r="DX122" s="292"/>
      <c r="DY122" s="292"/>
      <c r="DZ122" s="292"/>
      <c r="EA122" s="292"/>
      <c r="EB122" s="292"/>
      <c r="EC122" s="292"/>
      <c r="ED122" s="292"/>
      <c r="EE122" s="292"/>
      <c r="EF122" s="301"/>
      <c r="EG122" s="301"/>
      <c r="EH122" s="301"/>
      <c r="EI122" s="301"/>
      <c r="EJ122" s="301"/>
      <c r="EK122" s="301"/>
      <c r="EL122" s="301"/>
      <c r="EM122" s="301"/>
      <c r="EN122" s="301"/>
      <c r="EO122" s="317">
        <f t="shared" si="69"/>
        <v>0</v>
      </c>
      <c r="EP122" s="301"/>
      <c r="EQ122" s="293"/>
      <c r="ES122" s="288">
        <f t="shared" si="70"/>
        <v>2014</v>
      </c>
      <c r="ET122" s="289">
        <f t="shared" si="71"/>
        <v>0</v>
      </c>
      <c r="EU122" s="290">
        <f t="shared" si="72"/>
        <v>0</v>
      </c>
      <c r="EV122" s="290">
        <f t="shared" si="73"/>
        <v>0</v>
      </c>
      <c r="EW122" s="290">
        <f t="shared" si="74"/>
        <v>0</v>
      </c>
      <c r="EX122" s="291"/>
      <c r="EY122" s="292"/>
      <c r="EZ122" s="292"/>
      <c r="FA122" s="293"/>
      <c r="FB122" s="294">
        <f t="shared" si="75"/>
        <v>0</v>
      </c>
    </row>
    <row r="123" spans="1:158" s="287" customFormat="1" x14ac:dyDescent="0.15">
      <c r="A123" s="296">
        <v>109</v>
      </c>
      <c r="B123" s="297"/>
      <c r="C123" s="298" t="s">
        <v>161</v>
      </c>
      <c r="D123" s="248">
        <f>IF(C123="","",(VLOOKUP(C123,PD!A:B,2,FALSE)))</f>
        <v>12</v>
      </c>
      <c r="E123" s="299" t="s">
        <v>412</v>
      </c>
      <c r="F123" s="299" t="s">
        <v>530</v>
      </c>
      <c r="G123" s="292" t="s">
        <v>465</v>
      </c>
      <c r="H123" s="300">
        <v>1</v>
      </c>
      <c r="I123" s="292" t="s">
        <v>376</v>
      </c>
      <c r="J123" s="300">
        <v>1</v>
      </c>
      <c r="K123" s="293"/>
      <c r="L123" s="291"/>
      <c r="M123" s="292" t="s">
        <v>312</v>
      </c>
      <c r="N123" s="301"/>
      <c r="O123" s="302">
        <v>1</v>
      </c>
      <c r="P123" s="300">
        <v>15</v>
      </c>
      <c r="Q123" s="303">
        <v>44</v>
      </c>
      <c r="R123" s="302">
        <v>1</v>
      </c>
      <c r="S123" s="292"/>
      <c r="T123" s="300"/>
      <c r="U123" s="293"/>
      <c r="V123" s="296" t="s">
        <v>225</v>
      </c>
      <c r="W123" s="292" t="s">
        <v>463</v>
      </c>
      <c r="X123" s="292"/>
      <c r="Y123" s="292"/>
      <c r="Z123" s="303"/>
      <c r="AA123" s="291"/>
      <c r="AB123" s="300"/>
      <c r="AC123" s="293"/>
      <c r="AD123" s="304"/>
      <c r="AE123" s="301"/>
      <c r="AF123" s="296">
        <v>2</v>
      </c>
      <c r="AG123" s="297">
        <v>5</v>
      </c>
      <c r="AH123" s="305">
        <v>32.299999999999997</v>
      </c>
      <c r="AI123" s="306" t="s">
        <v>407</v>
      </c>
      <c r="AJ123" s="302">
        <v>15</v>
      </c>
      <c r="AK123" s="260">
        <f>IF(AJ123="","",(VLOOKUP(AJ123,償却率表!A:B,2,FALSE)))</f>
        <v>6.7000000000000004E-2</v>
      </c>
      <c r="AL123" s="307" t="s">
        <v>153</v>
      </c>
      <c r="AM123" s="262">
        <f>IF(AL123="","",(VLOOKUP(AL123,PD!G:H,2,FALSE)))</f>
        <v>1</v>
      </c>
      <c r="AN123" s="318">
        <v>4031226</v>
      </c>
      <c r="AO123" s="309">
        <v>1991</v>
      </c>
      <c r="AP123" s="319">
        <v>4031226</v>
      </c>
      <c r="AQ123" s="266">
        <v>1985</v>
      </c>
      <c r="AR123" s="267">
        <f t="shared" si="39"/>
        <v>29</v>
      </c>
      <c r="AS123" s="293"/>
      <c r="AT123" s="311">
        <v>3172000</v>
      </c>
      <c r="AU123" s="312"/>
      <c r="AV123" s="313"/>
      <c r="AW123" s="314"/>
      <c r="AX123" s="296"/>
      <c r="AY123" s="315" t="s">
        <v>155</v>
      </c>
      <c r="AZ123" s="248">
        <f>IF(AY123="","",(VLOOKUP(AY123,PD!J:K,2,FALSE)))</f>
        <v>1</v>
      </c>
      <c r="BA123" s="300">
        <v>2014</v>
      </c>
      <c r="BB123" s="316">
        <f t="shared" si="76"/>
        <v>0</v>
      </c>
      <c r="BC123" s="291"/>
      <c r="BD123" s="292"/>
      <c r="BE123" s="301"/>
      <c r="BF123" s="274">
        <f t="shared" si="40"/>
        <v>0</v>
      </c>
      <c r="BG123" s="275" t="str">
        <f t="shared" si="41"/>
        <v/>
      </c>
      <c r="BH123" s="276" t="str">
        <f t="shared" si="42"/>
        <v/>
      </c>
      <c r="BI123" s="276" t="str">
        <f t="shared" si="43"/>
        <v/>
      </c>
      <c r="BJ123" s="276" t="str">
        <f t="shared" si="44"/>
        <v/>
      </c>
      <c r="BK123" s="276" t="str">
        <f t="shared" si="45"/>
        <v/>
      </c>
      <c r="BL123" s="276" t="str">
        <f t="shared" si="46"/>
        <v/>
      </c>
      <c r="BM123" s="276" t="str">
        <f t="shared" si="47"/>
        <v/>
      </c>
      <c r="BN123" s="276" t="str">
        <f t="shared" si="48"/>
        <v/>
      </c>
      <c r="BO123" s="276" t="str">
        <f t="shared" si="49"/>
        <v/>
      </c>
      <c r="BP123" s="277" t="str">
        <f t="shared" si="50"/>
        <v/>
      </c>
      <c r="BQ123" s="278"/>
      <c r="BR123" s="279"/>
      <c r="BS123" s="280"/>
      <c r="BT123" s="274">
        <f t="shared" si="51"/>
        <v>0</v>
      </c>
      <c r="BU123" s="275" t="str">
        <f t="shared" si="52"/>
        <v/>
      </c>
      <c r="BV123" s="276" t="str">
        <f t="shared" si="53"/>
        <v/>
      </c>
      <c r="BW123" s="276" t="str">
        <f t="shared" si="54"/>
        <v/>
      </c>
      <c r="BX123" s="276" t="str">
        <f t="shared" si="55"/>
        <v/>
      </c>
      <c r="BY123" s="276" t="str">
        <f t="shared" si="56"/>
        <v/>
      </c>
      <c r="BZ123" s="276" t="str">
        <f t="shared" si="57"/>
        <v/>
      </c>
      <c r="CA123" s="276" t="str">
        <f t="shared" si="58"/>
        <v/>
      </c>
      <c r="CB123" s="276" t="str">
        <f t="shared" si="59"/>
        <v/>
      </c>
      <c r="CC123" s="276" t="str">
        <f t="shared" si="60"/>
        <v/>
      </c>
      <c r="CD123" s="276" t="str">
        <f t="shared" si="61"/>
        <v/>
      </c>
      <c r="CE123" s="277" t="str">
        <f t="shared" si="62"/>
        <v/>
      </c>
      <c r="CF123" s="278"/>
      <c r="CG123" s="281"/>
      <c r="CH123" s="281"/>
      <c r="CI123" s="281"/>
      <c r="CJ123" s="280"/>
      <c r="CK123" s="282">
        <f t="shared" si="63"/>
        <v>0</v>
      </c>
      <c r="CL123" s="283">
        <f t="shared" si="64"/>
        <v>3172000</v>
      </c>
      <c r="CM123" s="284">
        <f t="shared" si="65"/>
        <v>0</v>
      </c>
      <c r="CN123" s="284">
        <f t="shared" si="66"/>
        <v>3171999</v>
      </c>
      <c r="CO123" s="284">
        <f t="shared" si="67"/>
        <v>1</v>
      </c>
      <c r="CP123" s="280">
        <f t="shared" si="68"/>
        <v>1</v>
      </c>
      <c r="CQ123" s="285"/>
      <c r="CR123" s="291"/>
      <c r="CS123" s="293"/>
      <c r="CV123" s="291"/>
      <c r="CW123" s="292"/>
      <c r="CX123" s="292"/>
      <c r="CY123" s="292"/>
      <c r="CZ123" s="292"/>
      <c r="DA123" s="292"/>
      <c r="DB123" s="292"/>
      <c r="DC123" s="292"/>
      <c r="DD123" s="292"/>
      <c r="DE123" s="293"/>
      <c r="DF123" s="291"/>
      <c r="DG123" s="292"/>
      <c r="DH123" s="292"/>
      <c r="DI123" s="292"/>
      <c r="DJ123" s="292"/>
      <c r="DK123" s="292"/>
      <c r="DL123" s="292"/>
      <c r="DM123" s="292"/>
      <c r="DN123" s="292"/>
      <c r="DO123" s="292"/>
      <c r="DP123" s="293"/>
      <c r="DQ123" s="141"/>
      <c r="DR123" s="291"/>
      <c r="DS123" s="292"/>
      <c r="DT123" s="292"/>
      <c r="DU123" s="292"/>
      <c r="DV123" s="292"/>
      <c r="DW123" s="292"/>
      <c r="DX123" s="292"/>
      <c r="DY123" s="292"/>
      <c r="DZ123" s="292"/>
      <c r="EA123" s="292"/>
      <c r="EB123" s="292"/>
      <c r="EC123" s="292"/>
      <c r="ED123" s="292"/>
      <c r="EE123" s="292"/>
      <c r="EF123" s="301"/>
      <c r="EG123" s="301"/>
      <c r="EH123" s="301"/>
      <c r="EI123" s="301"/>
      <c r="EJ123" s="301"/>
      <c r="EK123" s="301"/>
      <c r="EL123" s="301"/>
      <c r="EM123" s="301"/>
      <c r="EN123" s="301"/>
      <c r="EO123" s="317">
        <f t="shared" si="69"/>
        <v>0</v>
      </c>
      <c r="EP123" s="301"/>
      <c r="EQ123" s="293"/>
      <c r="ES123" s="288">
        <f t="shared" si="70"/>
        <v>2014</v>
      </c>
      <c r="ET123" s="289">
        <f t="shared" si="71"/>
        <v>0</v>
      </c>
      <c r="EU123" s="290">
        <f t="shared" si="72"/>
        <v>0</v>
      </c>
      <c r="EV123" s="290">
        <f t="shared" si="73"/>
        <v>0</v>
      </c>
      <c r="EW123" s="290">
        <f t="shared" si="74"/>
        <v>0</v>
      </c>
      <c r="EX123" s="291"/>
      <c r="EY123" s="292"/>
      <c r="EZ123" s="292"/>
      <c r="FA123" s="293"/>
      <c r="FB123" s="294">
        <f t="shared" si="75"/>
        <v>0</v>
      </c>
    </row>
    <row r="124" spans="1:158" s="287" customFormat="1" x14ac:dyDescent="0.15">
      <c r="A124" s="296">
        <v>110</v>
      </c>
      <c r="B124" s="297"/>
      <c r="C124" s="298" t="s">
        <v>161</v>
      </c>
      <c r="D124" s="248">
        <f>IF(C124="","",(VLOOKUP(C124,PD!A:B,2,FALSE)))</f>
        <v>12</v>
      </c>
      <c r="E124" s="299" t="s">
        <v>412</v>
      </c>
      <c r="F124" s="299" t="s">
        <v>531</v>
      </c>
      <c r="G124" s="292" t="s">
        <v>465</v>
      </c>
      <c r="H124" s="300">
        <v>1</v>
      </c>
      <c r="I124" s="292" t="s">
        <v>341</v>
      </c>
      <c r="J124" s="300">
        <v>2</v>
      </c>
      <c r="K124" s="293"/>
      <c r="L124" s="291"/>
      <c r="M124" s="292" t="s">
        <v>312</v>
      </c>
      <c r="N124" s="301"/>
      <c r="O124" s="302">
        <v>1</v>
      </c>
      <c r="P124" s="300">
        <v>15</v>
      </c>
      <c r="Q124" s="303">
        <v>44</v>
      </c>
      <c r="R124" s="302">
        <v>1</v>
      </c>
      <c r="S124" s="292"/>
      <c r="T124" s="300"/>
      <c r="U124" s="293"/>
      <c r="V124" s="296" t="s">
        <v>225</v>
      </c>
      <c r="W124" s="292" t="s">
        <v>463</v>
      </c>
      <c r="X124" s="292"/>
      <c r="Y124" s="292"/>
      <c r="Z124" s="303"/>
      <c r="AA124" s="291"/>
      <c r="AB124" s="300"/>
      <c r="AC124" s="293"/>
      <c r="AD124" s="304"/>
      <c r="AE124" s="301"/>
      <c r="AF124" s="296">
        <v>1</v>
      </c>
      <c r="AG124" s="297">
        <v>5</v>
      </c>
      <c r="AH124" s="305">
        <v>23.19</v>
      </c>
      <c r="AI124" s="306" t="s">
        <v>407</v>
      </c>
      <c r="AJ124" s="302">
        <v>17</v>
      </c>
      <c r="AK124" s="260">
        <f>IF(AJ124="","",(VLOOKUP(AJ124,償却率表!A:B,2,FALSE)))</f>
        <v>5.8999999999999997E-2</v>
      </c>
      <c r="AL124" s="307" t="s">
        <v>153</v>
      </c>
      <c r="AM124" s="262">
        <f>IF(AL124="","",(VLOOKUP(AL124,PD!G:H,2,FALSE)))</f>
        <v>1</v>
      </c>
      <c r="AN124" s="318">
        <v>4011012</v>
      </c>
      <c r="AO124" s="309">
        <v>1989</v>
      </c>
      <c r="AP124" s="319">
        <v>4011012</v>
      </c>
      <c r="AQ124" s="266">
        <v>1985</v>
      </c>
      <c r="AR124" s="267">
        <f t="shared" si="39"/>
        <v>29</v>
      </c>
      <c r="AS124" s="293"/>
      <c r="AT124" s="311">
        <v>1617000</v>
      </c>
      <c r="AU124" s="312"/>
      <c r="AV124" s="313"/>
      <c r="AW124" s="314"/>
      <c r="AX124" s="296"/>
      <c r="AY124" s="315" t="s">
        <v>155</v>
      </c>
      <c r="AZ124" s="248">
        <f>IF(AY124="","",(VLOOKUP(AY124,PD!J:K,2,FALSE)))</f>
        <v>1</v>
      </c>
      <c r="BA124" s="300">
        <v>2014</v>
      </c>
      <c r="BB124" s="316">
        <f t="shared" si="76"/>
        <v>0</v>
      </c>
      <c r="BC124" s="291"/>
      <c r="BD124" s="292"/>
      <c r="BE124" s="301"/>
      <c r="BF124" s="274">
        <f t="shared" si="40"/>
        <v>0</v>
      </c>
      <c r="BG124" s="275" t="str">
        <f t="shared" si="41"/>
        <v/>
      </c>
      <c r="BH124" s="276" t="str">
        <f t="shared" si="42"/>
        <v/>
      </c>
      <c r="BI124" s="276" t="str">
        <f t="shared" si="43"/>
        <v/>
      </c>
      <c r="BJ124" s="276" t="str">
        <f t="shared" si="44"/>
        <v/>
      </c>
      <c r="BK124" s="276" t="str">
        <f t="shared" si="45"/>
        <v/>
      </c>
      <c r="BL124" s="276" t="str">
        <f t="shared" si="46"/>
        <v/>
      </c>
      <c r="BM124" s="276" t="str">
        <f t="shared" si="47"/>
        <v/>
      </c>
      <c r="BN124" s="276" t="str">
        <f t="shared" si="48"/>
        <v/>
      </c>
      <c r="BO124" s="276" t="str">
        <f t="shared" si="49"/>
        <v/>
      </c>
      <c r="BP124" s="277" t="str">
        <f t="shared" si="50"/>
        <v/>
      </c>
      <c r="BQ124" s="278"/>
      <c r="BR124" s="279"/>
      <c r="BS124" s="280"/>
      <c r="BT124" s="274">
        <f t="shared" si="51"/>
        <v>0</v>
      </c>
      <c r="BU124" s="275" t="str">
        <f t="shared" si="52"/>
        <v/>
      </c>
      <c r="BV124" s="276" t="str">
        <f t="shared" si="53"/>
        <v/>
      </c>
      <c r="BW124" s="276" t="str">
        <f t="shared" si="54"/>
        <v/>
      </c>
      <c r="BX124" s="276" t="str">
        <f t="shared" si="55"/>
        <v/>
      </c>
      <c r="BY124" s="276" t="str">
        <f t="shared" si="56"/>
        <v/>
      </c>
      <c r="BZ124" s="276" t="str">
        <f t="shared" si="57"/>
        <v/>
      </c>
      <c r="CA124" s="276" t="str">
        <f t="shared" si="58"/>
        <v/>
      </c>
      <c r="CB124" s="276" t="str">
        <f t="shared" si="59"/>
        <v/>
      </c>
      <c r="CC124" s="276" t="str">
        <f t="shared" si="60"/>
        <v/>
      </c>
      <c r="CD124" s="276" t="str">
        <f t="shared" si="61"/>
        <v/>
      </c>
      <c r="CE124" s="277" t="str">
        <f t="shared" si="62"/>
        <v/>
      </c>
      <c r="CF124" s="278"/>
      <c r="CG124" s="281"/>
      <c r="CH124" s="281"/>
      <c r="CI124" s="281"/>
      <c r="CJ124" s="280"/>
      <c r="CK124" s="282">
        <f t="shared" si="63"/>
        <v>0</v>
      </c>
      <c r="CL124" s="283">
        <f t="shared" si="64"/>
        <v>1617000</v>
      </c>
      <c r="CM124" s="284">
        <f t="shared" si="65"/>
        <v>0</v>
      </c>
      <c r="CN124" s="284">
        <f t="shared" si="66"/>
        <v>1616999</v>
      </c>
      <c r="CO124" s="284">
        <f t="shared" si="67"/>
        <v>1</v>
      </c>
      <c r="CP124" s="280">
        <f t="shared" si="68"/>
        <v>1</v>
      </c>
      <c r="CQ124" s="285"/>
      <c r="CR124" s="291"/>
      <c r="CS124" s="293"/>
      <c r="CV124" s="291"/>
      <c r="CW124" s="292"/>
      <c r="CX124" s="292"/>
      <c r="CY124" s="292"/>
      <c r="CZ124" s="292"/>
      <c r="DA124" s="292"/>
      <c r="DB124" s="292"/>
      <c r="DC124" s="292"/>
      <c r="DD124" s="292"/>
      <c r="DE124" s="293"/>
      <c r="DF124" s="291"/>
      <c r="DG124" s="292"/>
      <c r="DH124" s="292"/>
      <c r="DI124" s="292"/>
      <c r="DJ124" s="292"/>
      <c r="DK124" s="292"/>
      <c r="DL124" s="292"/>
      <c r="DM124" s="292"/>
      <c r="DN124" s="292"/>
      <c r="DO124" s="292"/>
      <c r="DP124" s="293"/>
      <c r="DQ124" s="141"/>
      <c r="DR124" s="291"/>
      <c r="DS124" s="292"/>
      <c r="DT124" s="292"/>
      <c r="DU124" s="292"/>
      <c r="DV124" s="292"/>
      <c r="DW124" s="292"/>
      <c r="DX124" s="292"/>
      <c r="DY124" s="292"/>
      <c r="DZ124" s="292"/>
      <c r="EA124" s="292"/>
      <c r="EB124" s="292"/>
      <c r="EC124" s="292"/>
      <c r="ED124" s="292"/>
      <c r="EE124" s="292"/>
      <c r="EF124" s="301"/>
      <c r="EG124" s="301"/>
      <c r="EH124" s="301"/>
      <c r="EI124" s="301"/>
      <c r="EJ124" s="301"/>
      <c r="EK124" s="301"/>
      <c r="EL124" s="301"/>
      <c r="EM124" s="301"/>
      <c r="EN124" s="301"/>
      <c r="EO124" s="317">
        <f t="shared" si="69"/>
        <v>0</v>
      </c>
      <c r="EP124" s="301"/>
      <c r="EQ124" s="293"/>
      <c r="ES124" s="288">
        <f t="shared" si="70"/>
        <v>2014</v>
      </c>
      <c r="ET124" s="289">
        <f t="shared" si="71"/>
        <v>0</v>
      </c>
      <c r="EU124" s="290">
        <f t="shared" si="72"/>
        <v>0</v>
      </c>
      <c r="EV124" s="290">
        <f t="shared" si="73"/>
        <v>0</v>
      </c>
      <c r="EW124" s="290">
        <f t="shared" si="74"/>
        <v>0</v>
      </c>
      <c r="EX124" s="291"/>
      <c r="EY124" s="292"/>
      <c r="EZ124" s="292"/>
      <c r="FA124" s="293"/>
      <c r="FB124" s="294">
        <f t="shared" si="75"/>
        <v>0</v>
      </c>
    </row>
    <row r="125" spans="1:158" s="287" customFormat="1" x14ac:dyDescent="0.15">
      <c r="A125" s="296">
        <v>111</v>
      </c>
      <c r="B125" s="297"/>
      <c r="C125" s="298" t="s">
        <v>161</v>
      </c>
      <c r="D125" s="248">
        <f>IF(C125="","",(VLOOKUP(C125,PD!A:B,2,FALSE)))</f>
        <v>12</v>
      </c>
      <c r="E125" s="299" t="s">
        <v>412</v>
      </c>
      <c r="F125" s="299" t="s">
        <v>532</v>
      </c>
      <c r="G125" s="292" t="s">
        <v>465</v>
      </c>
      <c r="H125" s="300">
        <v>1</v>
      </c>
      <c r="I125" s="292" t="s">
        <v>342</v>
      </c>
      <c r="J125" s="300">
        <v>2</v>
      </c>
      <c r="K125" s="293"/>
      <c r="L125" s="291"/>
      <c r="M125" s="292" t="s">
        <v>312</v>
      </c>
      <c r="N125" s="301"/>
      <c r="O125" s="302">
        <v>1</v>
      </c>
      <c r="P125" s="300">
        <v>15</v>
      </c>
      <c r="Q125" s="303">
        <v>44</v>
      </c>
      <c r="R125" s="302">
        <v>1</v>
      </c>
      <c r="S125" s="292"/>
      <c r="T125" s="300"/>
      <c r="U125" s="293"/>
      <c r="V125" s="296" t="s">
        <v>225</v>
      </c>
      <c r="W125" s="292" t="s">
        <v>463</v>
      </c>
      <c r="X125" s="292"/>
      <c r="Y125" s="292"/>
      <c r="Z125" s="303"/>
      <c r="AA125" s="291"/>
      <c r="AB125" s="300"/>
      <c r="AC125" s="293"/>
      <c r="AD125" s="304"/>
      <c r="AE125" s="301"/>
      <c r="AF125" s="296">
        <v>1</v>
      </c>
      <c r="AG125" s="297">
        <v>5</v>
      </c>
      <c r="AH125" s="305">
        <v>23.19</v>
      </c>
      <c r="AI125" s="306" t="s">
        <v>407</v>
      </c>
      <c r="AJ125" s="302">
        <v>17</v>
      </c>
      <c r="AK125" s="260">
        <f>IF(AJ125="","",(VLOOKUP(AJ125,償却率表!A:B,2,FALSE)))</f>
        <v>5.8999999999999997E-2</v>
      </c>
      <c r="AL125" s="307" t="s">
        <v>153</v>
      </c>
      <c r="AM125" s="262">
        <f>IF(AL125="","",(VLOOKUP(AL125,PD!G:H,2,FALSE)))</f>
        <v>1</v>
      </c>
      <c r="AN125" s="318">
        <v>3571021</v>
      </c>
      <c r="AO125" s="309">
        <v>1982</v>
      </c>
      <c r="AP125" s="319">
        <v>3571021</v>
      </c>
      <c r="AQ125" s="266">
        <v>1985</v>
      </c>
      <c r="AR125" s="267">
        <f t="shared" si="39"/>
        <v>29</v>
      </c>
      <c r="AS125" s="293"/>
      <c r="AT125" s="311">
        <v>1500000</v>
      </c>
      <c r="AU125" s="312"/>
      <c r="AV125" s="313"/>
      <c r="AW125" s="314"/>
      <c r="AX125" s="296"/>
      <c r="AY125" s="315" t="s">
        <v>155</v>
      </c>
      <c r="AZ125" s="248">
        <f>IF(AY125="","",(VLOOKUP(AY125,PD!J:K,2,FALSE)))</f>
        <v>1</v>
      </c>
      <c r="BA125" s="300">
        <v>2014</v>
      </c>
      <c r="BB125" s="316">
        <f t="shared" si="76"/>
        <v>0</v>
      </c>
      <c r="BC125" s="291"/>
      <c r="BD125" s="292"/>
      <c r="BE125" s="301"/>
      <c r="BF125" s="274">
        <f t="shared" si="40"/>
        <v>0</v>
      </c>
      <c r="BG125" s="275" t="str">
        <f t="shared" si="41"/>
        <v/>
      </c>
      <c r="BH125" s="276" t="str">
        <f t="shared" si="42"/>
        <v/>
      </c>
      <c r="BI125" s="276" t="str">
        <f t="shared" si="43"/>
        <v/>
      </c>
      <c r="BJ125" s="276" t="str">
        <f t="shared" si="44"/>
        <v/>
      </c>
      <c r="BK125" s="276" t="str">
        <f t="shared" si="45"/>
        <v/>
      </c>
      <c r="BL125" s="276" t="str">
        <f t="shared" si="46"/>
        <v/>
      </c>
      <c r="BM125" s="276" t="str">
        <f t="shared" si="47"/>
        <v/>
      </c>
      <c r="BN125" s="276" t="str">
        <f t="shared" si="48"/>
        <v/>
      </c>
      <c r="BO125" s="276" t="str">
        <f t="shared" si="49"/>
        <v/>
      </c>
      <c r="BP125" s="277" t="str">
        <f t="shared" si="50"/>
        <v/>
      </c>
      <c r="BQ125" s="278"/>
      <c r="BR125" s="279"/>
      <c r="BS125" s="280"/>
      <c r="BT125" s="274">
        <f t="shared" si="51"/>
        <v>0</v>
      </c>
      <c r="BU125" s="275" t="str">
        <f t="shared" si="52"/>
        <v/>
      </c>
      <c r="BV125" s="276" t="str">
        <f t="shared" si="53"/>
        <v/>
      </c>
      <c r="BW125" s="276" t="str">
        <f t="shared" si="54"/>
        <v/>
      </c>
      <c r="BX125" s="276" t="str">
        <f t="shared" si="55"/>
        <v/>
      </c>
      <c r="BY125" s="276" t="str">
        <f t="shared" si="56"/>
        <v/>
      </c>
      <c r="BZ125" s="276" t="str">
        <f t="shared" si="57"/>
        <v/>
      </c>
      <c r="CA125" s="276" t="str">
        <f t="shared" si="58"/>
        <v/>
      </c>
      <c r="CB125" s="276" t="str">
        <f t="shared" si="59"/>
        <v/>
      </c>
      <c r="CC125" s="276" t="str">
        <f t="shared" si="60"/>
        <v/>
      </c>
      <c r="CD125" s="276" t="str">
        <f t="shared" si="61"/>
        <v/>
      </c>
      <c r="CE125" s="277" t="str">
        <f t="shared" si="62"/>
        <v/>
      </c>
      <c r="CF125" s="278"/>
      <c r="CG125" s="281"/>
      <c r="CH125" s="281"/>
      <c r="CI125" s="281"/>
      <c r="CJ125" s="280"/>
      <c r="CK125" s="282">
        <f t="shared" si="63"/>
        <v>0</v>
      </c>
      <c r="CL125" s="283">
        <f t="shared" si="64"/>
        <v>1500000</v>
      </c>
      <c r="CM125" s="284">
        <f t="shared" si="65"/>
        <v>0</v>
      </c>
      <c r="CN125" s="284">
        <f t="shared" si="66"/>
        <v>1499999</v>
      </c>
      <c r="CO125" s="284">
        <f t="shared" si="67"/>
        <v>1</v>
      </c>
      <c r="CP125" s="280">
        <f t="shared" si="68"/>
        <v>1</v>
      </c>
      <c r="CQ125" s="285"/>
      <c r="CR125" s="291"/>
      <c r="CS125" s="293"/>
      <c r="CV125" s="291"/>
      <c r="CW125" s="292"/>
      <c r="CX125" s="292"/>
      <c r="CY125" s="292"/>
      <c r="CZ125" s="292"/>
      <c r="DA125" s="292"/>
      <c r="DB125" s="292"/>
      <c r="DC125" s="292"/>
      <c r="DD125" s="292"/>
      <c r="DE125" s="293"/>
      <c r="DF125" s="291"/>
      <c r="DG125" s="292"/>
      <c r="DH125" s="292"/>
      <c r="DI125" s="292"/>
      <c r="DJ125" s="292"/>
      <c r="DK125" s="292"/>
      <c r="DL125" s="292"/>
      <c r="DM125" s="292"/>
      <c r="DN125" s="292"/>
      <c r="DO125" s="292"/>
      <c r="DP125" s="293"/>
      <c r="DQ125" s="141"/>
      <c r="DR125" s="291"/>
      <c r="DS125" s="292"/>
      <c r="DT125" s="292"/>
      <c r="DU125" s="292"/>
      <c r="DV125" s="292"/>
      <c r="DW125" s="292"/>
      <c r="DX125" s="292"/>
      <c r="DY125" s="292"/>
      <c r="DZ125" s="292"/>
      <c r="EA125" s="292"/>
      <c r="EB125" s="292"/>
      <c r="EC125" s="292"/>
      <c r="ED125" s="292"/>
      <c r="EE125" s="292"/>
      <c r="EF125" s="301"/>
      <c r="EG125" s="301"/>
      <c r="EH125" s="301"/>
      <c r="EI125" s="301"/>
      <c r="EJ125" s="301"/>
      <c r="EK125" s="301"/>
      <c r="EL125" s="301"/>
      <c r="EM125" s="301"/>
      <c r="EN125" s="301"/>
      <c r="EO125" s="317">
        <f t="shared" si="69"/>
        <v>0</v>
      </c>
      <c r="EP125" s="301"/>
      <c r="EQ125" s="293"/>
      <c r="ES125" s="288">
        <f t="shared" si="70"/>
        <v>2014</v>
      </c>
      <c r="ET125" s="289">
        <f t="shared" si="71"/>
        <v>0</v>
      </c>
      <c r="EU125" s="290">
        <f t="shared" si="72"/>
        <v>0</v>
      </c>
      <c r="EV125" s="290">
        <f t="shared" si="73"/>
        <v>0</v>
      </c>
      <c r="EW125" s="290">
        <f t="shared" si="74"/>
        <v>0</v>
      </c>
      <c r="EX125" s="291"/>
      <c r="EY125" s="292"/>
      <c r="EZ125" s="292"/>
      <c r="FA125" s="293"/>
      <c r="FB125" s="294">
        <f t="shared" si="75"/>
        <v>0</v>
      </c>
    </row>
    <row r="126" spans="1:158" s="287" customFormat="1" x14ac:dyDescent="0.15">
      <c r="A126" s="296">
        <v>112</v>
      </c>
      <c r="B126" s="297"/>
      <c r="C126" s="298" t="s">
        <v>161</v>
      </c>
      <c r="D126" s="248">
        <f>IF(C126="","",(VLOOKUP(C126,PD!A:B,2,FALSE)))</f>
        <v>12</v>
      </c>
      <c r="E126" s="299" t="s">
        <v>412</v>
      </c>
      <c r="F126" s="299" t="s">
        <v>533</v>
      </c>
      <c r="G126" s="292" t="s">
        <v>465</v>
      </c>
      <c r="H126" s="300">
        <v>1</v>
      </c>
      <c r="I126" s="292" t="s">
        <v>534</v>
      </c>
      <c r="J126" s="300">
        <v>2</v>
      </c>
      <c r="K126" s="293"/>
      <c r="L126" s="291"/>
      <c r="M126" s="292" t="s">
        <v>312</v>
      </c>
      <c r="N126" s="301"/>
      <c r="O126" s="302">
        <v>1</v>
      </c>
      <c r="P126" s="300">
        <v>15</v>
      </c>
      <c r="Q126" s="303">
        <v>44</v>
      </c>
      <c r="R126" s="302">
        <v>1</v>
      </c>
      <c r="S126" s="292"/>
      <c r="T126" s="300"/>
      <c r="U126" s="293"/>
      <c r="V126" s="296" t="s">
        <v>225</v>
      </c>
      <c r="W126" s="292" t="s">
        <v>463</v>
      </c>
      <c r="X126" s="292"/>
      <c r="Y126" s="292"/>
      <c r="Z126" s="303"/>
      <c r="AA126" s="291"/>
      <c r="AB126" s="300"/>
      <c r="AC126" s="293"/>
      <c r="AD126" s="304"/>
      <c r="AE126" s="301"/>
      <c r="AF126" s="296">
        <v>1</v>
      </c>
      <c r="AG126" s="297">
        <v>5</v>
      </c>
      <c r="AH126" s="305">
        <v>11</v>
      </c>
      <c r="AI126" s="306" t="s">
        <v>407</v>
      </c>
      <c r="AJ126" s="302">
        <v>17</v>
      </c>
      <c r="AK126" s="260">
        <f>IF(AJ126="","",(VLOOKUP(AJ126,償却率表!A:B,2,FALSE)))</f>
        <v>5.8999999999999997E-2</v>
      </c>
      <c r="AL126" s="307" t="s">
        <v>153</v>
      </c>
      <c r="AM126" s="262">
        <f>IF(AL126="","",(VLOOKUP(AL126,PD!G:H,2,FALSE)))</f>
        <v>1</v>
      </c>
      <c r="AN126" s="318" t="s">
        <v>535</v>
      </c>
      <c r="AO126" s="309">
        <v>1985</v>
      </c>
      <c r="AP126" s="319"/>
      <c r="AQ126" s="266">
        <v>1985</v>
      </c>
      <c r="AR126" s="267">
        <f t="shared" si="39"/>
        <v>29</v>
      </c>
      <c r="AS126" s="293"/>
      <c r="AT126" s="311"/>
      <c r="AU126" s="312"/>
      <c r="AV126" s="313">
        <v>710000</v>
      </c>
      <c r="AW126" s="314"/>
      <c r="AX126" s="296">
        <v>1</v>
      </c>
      <c r="AY126" s="315" t="s">
        <v>438</v>
      </c>
      <c r="AZ126" s="248">
        <f>IF(AY126="","",(VLOOKUP(AY126,PD!J:K,2,FALSE)))</f>
        <v>3</v>
      </c>
      <c r="BA126" s="300">
        <v>2014</v>
      </c>
      <c r="BB126" s="316">
        <f t="shared" si="76"/>
        <v>0</v>
      </c>
      <c r="BC126" s="291"/>
      <c r="BD126" s="292"/>
      <c r="BE126" s="301"/>
      <c r="BF126" s="274">
        <f t="shared" si="40"/>
        <v>0</v>
      </c>
      <c r="BG126" s="275" t="str">
        <f t="shared" si="41"/>
        <v/>
      </c>
      <c r="BH126" s="276" t="str">
        <f t="shared" si="42"/>
        <v/>
      </c>
      <c r="BI126" s="276" t="str">
        <f t="shared" si="43"/>
        <v/>
      </c>
      <c r="BJ126" s="276" t="str">
        <f t="shared" si="44"/>
        <v/>
      </c>
      <c r="BK126" s="276" t="str">
        <f t="shared" si="45"/>
        <v/>
      </c>
      <c r="BL126" s="276" t="str">
        <f t="shared" si="46"/>
        <v/>
      </c>
      <c r="BM126" s="276" t="str">
        <f t="shared" si="47"/>
        <v/>
      </c>
      <c r="BN126" s="276" t="str">
        <f t="shared" si="48"/>
        <v/>
      </c>
      <c r="BO126" s="276" t="str">
        <f t="shared" si="49"/>
        <v/>
      </c>
      <c r="BP126" s="277" t="str">
        <f t="shared" si="50"/>
        <v/>
      </c>
      <c r="BQ126" s="278"/>
      <c r="BR126" s="279"/>
      <c r="BS126" s="280"/>
      <c r="BT126" s="274">
        <f t="shared" si="51"/>
        <v>0</v>
      </c>
      <c r="BU126" s="275" t="str">
        <f t="shared" si="52"/>
        <v/>
      </c>
      <c r="BV126" s="276" t="str">
        <f t="shared" si="53"/>
        <v/>
      </c>
      <c r="BW126" s="276" t="str">
        <f t="shared" si="54"/>
        <v/>
      </c>
      <c r="BX126" s="276" t="str">
        <f t="shared" si="55"/>
        <v/>
      </c>
      <c r="BY126" s="276" t="str">
        <f t="shared" si="56"/>
        <v/>
      </c>
      <c r="BZ126" s="276" t="str">
        <f t="shared" si="57"/>
        <v/>
      </c>
      <c r="CA126" s="276" t="str">
        <f t="shared" si="58"/>
        <v/>
      </c>
      <c r="CB126" s="276" t="str">
        <f t="shared" si="59"/>
        <v/>
      </c>
      <c r="CC126" s="276" t="str">
        <f t="shared" si="60"/>
        <v/>
      </c>
      <c r="CD126" s="276" t="str">
        <f t="shared" si="61"/>
        <v/>
      </c>
      <c r="CE126" s="277" t="str">
        <f t="shared" si="62"/>
        <v/>
      </c>
      <c r="CF126" s="278"/>
      <c r="CG126" s="281"/>
      <c r="CH126" s="281"/>
      <c r="CI126" s="281"/>
      <c r="CJ126" s="280"/>
      <c r="CK126" s="282">
        <f t="shared" si="63"/>
        <v>0</v>
      </c>
      <c r="CL126" s="283">
        <f t="shared" si="64"/>
        <v>710000</v>
      </c>
      <c r="CM126" s="284">
        <f t="shared" si="65"/>
        <v>0</v>
      </c>
      <c r="CN126" s="284">
        <f t="shared" si="66"/>
        <v>709999</v>
      </c>
      <c r="CO126" s="284">
        <f t="shared" si="67"/>
        <v>1</v>
      </c>
      <c r="CP126" s="280">
        <f t="shared" si="68"/>
        <v>1</v>
      </c>
      <c r="CQ126" s="285"/>
      <c r="CR126" s="291"/>
      <c r="CS126" s="293"/>
      <c r="CV126" s="291"/>
      <c r="CW126" s="292"/>
      <c r="CX126" s="292"/>
      <c r="CY126" s="292"/>
      <c r="CZ126" s="292"/>
      <c r="DA126" s="292"/>
      <c r="DB126" s="292"/>
      <c r="DC126" s="292"/>
      <c r="DD126" s="292"/>
      <c r="DE126" s="293"/>
      <c r="DF126" s="291"/>
      <c r="DG126" s="292"/>
      <c r="DH126" s="292"/>
      <c r="DI126" s="292"/>
      <c r="DJ126" s="292"/>
      <c r="DK126" s="292"/>
      <c r="DL126" s="292"/>
      <c r="DM126" s="292"/>
      <c r="DN126" s="292"/>
      <c r="DO126" s="292"/>
      <c r="DP126" s="293"/>
      <c r="DQ126" s="141"/>
      <c r="DR126" s="291"/>
      <c r="DS126" s="292"/>
      <c r="DT126" s="292"/>
      <c r="DU126" s="292"/>
      <c r="DV126" s="292"/>
      <c r="DW126" s="292"/>
      <c r="DX126" s="292"/>
      <c r="DY126" s="292"/>
      <c r="DZ126" s="292"/>
      <c r="EA126" s="292"/>
      <c r="EB126" s="292"/>
      <c r="EC126" s="292"/>
      <c r="ED126" s="292"/>
      <c r="EE126" s="292"/>
      <c r="EF126" s="301"/>
      <c r="EG126" s="301"/>
      <c r="EH126" s="301"/>
      <c r="EI126" s="301"/>
      <c r="EJ126" s="301"/>
      <c r="EK126" s="301"/>
      <c r="EL126" s="301"/>
      <c r="EM126" s="301"/>
      <c r="EN126" s="301"/>
      <c r="EO126" s="317">
        <f t="shared" si="69"/>
        <v>0</v>
      </c>
      <c r="EP126" s="301"/>
      <c r="EQ126" s="293"/>
      <c r="ES126" s="288">
        <f t="shared" si="70"/>
        <v>2014</v>
      </c>
      <c r="ET126" s="289">
        <f t="shared" si="71"/>
        <v>0</v>
      </c>
      <c r="EU126" s="290">
        <f t="shared" si="72"/>
        <v>0</v>
      </c>
      <c r="EV126" s="290">
        <f t="shared" si="73"/>
        <v>0</v>
      </c>
      <c r="EW126" s="290">
        <f t="shared" si="74"/>
        <v>0</v>
      </c>
      <c r="EX126" s="291"/>
      <c r="EY126" s="292"/>
      <c r="EZ126" s="292"/>
      <c r="FA126" s="293"/>
      <c r="FB126" s="294">
        <f t="shared" si="75"/>
        <v>0</v>
      </c>
    </row>
    <row r="127" spans="1:158" s="287" customFormat="1" x14ac:dyDescent="0.15">
      <c r="A127" s="296">
        <v>113</v>
      </c>
      <c r="B127" s="297"/>
      <c r="C127" s="298" t="s">
        <v>161</v>
      </c>
      <c r="D127" s="248">
        <f>IF(C127="","",(VLOOKUP(C127,PD!A:B,2,FALSE)))</f>
        <v>12</v>
      </c>
      <c r="E127" s="299" t="s">
        <v>412</v>
      </c>
      <c r="F127" s="299" t="s">
        <v>536</v>
      </c>
      <c r="G127" s="292" t="s">
        <v>465</v>
      </c>
      <c r="H127" s="300">
        <v>1</v>
      </c>
      <c r="I127" s="292" t="s">
        <v>343</v>
      </c>
      <c r="J127" s="300">
        <v>2</v>
      </c>
      <c r="K127" s="293"/>
      <c r="L127" s="291"/>
      <c r="M127" s="292" t="s">
        <v>312</v>
      </c>
      <c r="N127" s="301"/>
      <c r="O127" s="302">
        <v>1</v>
      </c>
      <c r="P127" s="300">
        <v>15</v>
      </c>
      <c r="Q127" s="303">
        <v>44</v>
      </c>
      <c r="R127" s="302">
        <v>1</v>
      </c>
      <c r="S127" s="292"/>
      <c r="T127" s="300"/>
      <c r="U127" s="293"/>
      <c r="V127" s="296" t="s">
        <v>225</v>
      </c>
      <c r="W127" s="292" t="s">
        <v>463</v>
      </c>
      <c r="X127" s="292"/>
      <c r="Y127" s="292"/>
      <c r="Z127" s="303"/>
      <c r="AA127" s="291"/>
      <c r="AB127" s="300"/>
      <c r="AC127" s="293"/>
      <c r="AD127" s="304"/>
      <c r="AE127" s="301"/>
      <c r="AF127" s="296">
        <v>2</v>
      </c>
      <c r="AG127" s="297">
        <v>5</v>
      </c>
      <c r="AH127" s="305">
        <v>31.88</v>
      </c>
      <c r="AI127" s="306" t="s">
        <v>407</v>
      </c>
      <c r="AJ127" s="302">
        <v>22</v>
      </c>
      <c r="AK127" s="260">
        <f>IF(AJ127="","",(VLOOKUP(AJ127,償却率表!A:B,2,FALSE)))</f>
        <v>4.5999999999999999E-2</v>
      </c>
      <c r="AL127" s="307" t="s">
        <v>153</v>
      </c>
      <c r="AM127" s="262">
        <f>IF(AL127="","",(VLOOKUP(AL127,PD!G:H,2,FALSE)))</f>
        <v>1</v>
      </c>
      <c r="AN127" s="318">
        <v>4061111</v>
      </c>
      <c r="AO127" s="309">
        <v>1985</v>
      </c>
      <c r="AP127" s="319">
        <v>4061111</v>
      </c>
      <c r="AQ127" s="266">
        <v>1985</v>
      </c>
      <c r="AR127" s="267">
        <f t="shared" si="39"/>
        <v>29</v>
      </c>
      <c r="AS127" s="293"/>
      <c r="AT127" s="311">
        <v>6787700</v>
      </c>
      <c r="AU127" s="312"/>
      <c r="AV127" s="313"/>
      <c r="AW127" s="314"/>
      <c r="AX127" s="296"/>
      <c r="AY127" s="315" t="s">
        <v>155</v>
      </c>
      <c r="AZ127" s="248">
        <f>IF(AY127="","",(VLOOKUP(AY127,PD!J:K,2,FALSE)))</f>
        <v>1</v>
      </c>
      <c r="BA127" s="300">
        <v>2014</v>
      </c>
      <c r="BB127" s="316">
        <f t="shared" si="76"/>
        <v>0</v>
      </c>
      <c r="BC127" s="291"/>
      <c r="BD127" s="292"/>
      <c r="BE127" s="301"/>
      <c r="BF127" s="274">
        <f t="shared" si="40"/>
        <v>0</v>
      </c>
      <c r="BG127" s="275" t="str">
        <f t="shared" si="41"/>
        <v/>
      </c>
      <c r="BH127" s="276" t="str">
        <f t="shared" si="42"/>
        <v/>
      </c>
      <c r="BI127" s="276" t="str">
        <f t="shared" si="43"/>
        <v/>
      </c>
      <c r="BJ127" s="276" t="str">
        <f t="shared" si="44"/>
        <v/>
      </c>
      <c r="BK127" s="276" t="str">
        <f t="shared" si="45"/>
        <v/>
      </c>
      <c r="BL127" s="276" t="str">
        <f t="shared" si="46"/>
        <v/>
      </c>
      <c r="BM127" s="276" t="str">
        <f t="shared" si="47"/>
        <v/>
      </c>
      <c r="BN127" s="276" t="str">
        <f t="shared" si="48"/>
        <v/>
      </c>
      <c r="BO127" s="276" t="str">
        <f t="shared" si="49"/>
        <v/>
      </c>
      <c r="BP127" s="277" t="str">
        <f t="shared" si="50"/>
        <v/>
      </c>
      <c r="BQ127" s="278"/>
      <c r="BR127" s="279"/>
      <c r="BS127" s="280"/>
      <c r="BT127" s="274">
        <f t="shared" si="51"/>
        <v>0</v>
      </c>
      <c r="BU127" s="275" t="str">
        <f t="shared" si="52"/>
        <v/>
      </c>
      <c r="BV127" s="276" t="str">
        <f t="shared" si="53"/>
        <v/>
      </c>
      <c r="BW127" s="276" t="str">
        <f t="shared" si="54"/>
        <v/>
      </c>
      <c r="BX127" s="276" t="str">
        <f t="shared" si="55"/>
        <v/>
      </c>
      <c r="BY127" s="276" t="str">
        <f t="shared" si="56"/>
        <v/>
      </c>
      <c r="BZ127" s="276" t="str">
        <f t="shared" si="57"/>
        <v/>
      </c>
      <c r="CA127" s="276" t="str">
        <f t="shared" si="58"/>
        <v/>
      </c>
      <c r="CB127" s="276" t="str">
        <f t="shared" si="59"/>
        <v/>
      </c>
      <c r="CC127" s="276" t="str">
        <f t="shared" si="60"/>
        <v/>
      </c>
      <c r="CD127" s="276" t="str">
        <f t="shared" si="61"/>
        <v/>
      </c>
      <c r="CE127" s="277" t="str">
        <f t="shared" si="62"/>
        <v/>
      </c>
      <c r="CF127" s="278"/>
      <c r="CG127" s="281"/>
      <c r="CH127" s="281"/>
      <c r="CI127" s="281"/>
      <c r="CJ127" s="280"/>
      <c r="CK127" s="282">
        <f t="shared" si="63"/>
        <v>0</v>
      </c>
      <c r="CL127" s="283">
        <f t="shared" si="64"/>
        <v>6787700</v>
      </c>
      <c r="CM127" s="284">
        <f t="shared" si="65"/>
        <v>0</v>
      </c>
      <c r="CN127" s="284">
        <f t="shared" si="66"/>
        <v>6787699</v>
      </c>
      <c r="CO127" s="284">
        <f t="shared" si="67"/>
        <v>1</v>
      </c>
      <c r="CP127" s="280">
        <f t="shared" si="68"/>
        <v>1</v>
      </c>
      <c r="CQ127" s="285"/>
      <c r="CR127" s="291"/>
      <c r="CS127" s="293"/>
      <c r="CV127" s="291"/>
      <c r="CW127" s="292"/>
      <c r="CX127" s="292"/>
      <c r="CY127" s="292"/>
      <c r="CZ127" s="292"/>
      <c r="DA127" s="292"/>
      <c r="DB127" s="292"/>
      <c r="DC127" s="292"/>
      <c r="DD127" s="292"/>
      <c r="DE127" s="293"/>
      <c r="DF127" s="291"/>
      <c r="DG127" s="292"/>
      <c r="DH127" s="292"/>
      <c r="DI127" s="292"/>
      <c r="DJ127" s="292"/>
      <c r="DK127" s="292"/>
      <c r="DL127" s="292"/>
      <c r="DM127" s="292"/>
      <c r="DN127" s="292"/>
      <c r="DO127" s="292"/>
      <c r="DP127" s="293"/>
      <c r="DQ127" s="141"/>
      <c r="DR127" s="291"/>
      <c r="DS127" s="292"/>
      <c r="DT127" s="292"/>
      <c r="DU127" s="292"/>
      <c r="DV127" s="292"/>
      <c r="DW127" s="292"/>
      <c r="DX127" s="292"/>
      <c r="DY127" s="292"/>
      <c r="DZ127" s="292"/>
      <c r="EA127" s="292"/>
      <c r="EB127" s="292"/>
      <c r="EC127" s="292"/>
      <c r="ED127" s="292"/>
      <c r="EE127" s="292"/>
      <c r="EF127" s="301"/>
      <c r="EG127" s="301"/>
      <c r="EH127" s="301"/>
      <c r="EI127" s="301"/>
      <c r="EJ127" s="301"/>
      <c r="EK127" s="301"/>
      <c r="EL127" s="301"/>
      <c r="EM127" s="301"/>
      <c r="EN127" s="301"/>
      <c r="EO127" s="317">
        <f t="shared" si="69"/>
        <v>0</v>
      </c>
      <c r="EP127" s="301"/>
      <c r="EQ127" s="293"/>
      <c r="ES127" s="288">
        <f t="shared" si="70"/>
        <v>2014</v>
      </c>
      <c r="ET127" s="289">
        <f t="shared" si="71"/>
        <v>0</v>
      </c>
      <c r="EU127" s="290">
        <f t="shared" si="72"/>
        <v>0</v>
      </c>
      <c r="EV127" s="290">
        <f t="shared" si="73"/>
        <v>0</v>
      </c>
      <c r="EW127" s="290">
        <f t="shared" si="74"/>
        <v>0</v>
      </c>
      <c r="EX127" s="291"/>
      <c r="EY127" s="292"/>
      <c r="EZ127" s="292"/>
      <c r="FA127" s="293"/>
      <c r="FB127" s="294">
        <f t="shared" si="75"/>
        <v>0</v>
      </c>
    </row>
    <row r="128" spans="1:158" s="287" customFormat="1" x14ac:dyDescent="0.15">
      <c r="A128" s="296">
        <v>114</v>
      </c>
      <c r="B128" s="297"/>
      <c r="C128" s="298" t="s">
        <v>161</v>
      </c>
      <c r="D128" s="248">
        <f>IF(C128="","",(VLOOKUP(C128,PD!A:B,2,FALSE)))</f>
        <v>12</v>
      </c>
      <c r="E128" s="299" t="s">
        <v>412</v>
      </c>
      <c r="F128" s="299" t="s">
        <v>537</v>
      </c>
      <c r="G128" s="292" t="s">
        <v>465</v>
      </c>
      <c r="H128" s="300">
        <v>1</v>
      </c>
      <c r="I128" s="292" t="s">
        <v>377</v>
      </c>
      <c r="J128" s="300">
        <v>2</v>
      </c>
      <c r="K128" s="293"/>
      <c r="L128" s="291"/>
      <c r="M128" s="292" t="s">
        <v>312</v>
      </c>
      <c r="N128" s="301"/>
      <c r="O128" s="302">
        <v>1</v>
      </c>
      <c r="P128" s="300">
        <v>15</v>
      </c>
      <c r="Q128" s="303">
        <v>44</v>
      </c>
      <c r="R128" s="302">
        <v>1</v>
      </c>
      <c r="S128" s="292"/>
      <c r="T128" s="300"/>
      <c r="U128" s="293"/>
      <c r="V128" s="296" t="s">
        <v>225</v>
      </c>
      <c r="W128" s="292" t="s">
        <v>463</v>
      </c>
      <c r="X128" s="292"/>
      <c r="Y128" s="292"/>
      <c r="Z128" s="303"/>
      <c r="AA128" s="291"/>
      <c r="AB128" s="300"/>
      <c r="AC128" s="293"/>
      <c r="AD128" s="304"/>
      <c r="AE128" s="301"/>
      <c r="AF128" s="296">
        <v>1</v>
      </c>
      <c r="AG128" s="297">
        <v>3</v>
      </c>
      <c r="AH128" s="305">
        <v>12</v>
      </c>
      <c r="AI128" s="306" t="s">
        <v>407</v>
      </c>
      <c r="AJ128" s="302">
        <v>34</v>
      </c>
      <c r="AK128" s="260">
        <f>IF(AJ128="","",(VLOOKUP(AJ128,償却率表!A:B,2,FALSE)))</f>
        <v>0.03</v>
      </c>
      <c r="AL128" s="307" t="s">
        <v>153</v>
      </c>
      <c r="AM128" s="262">
        <f>IF(AL128="","",(VLOOKUP(AL128,PD!G:H,2,FALSE)))</f>
        <v>1</v>
      </c>
      <c r="AN128" s="318" t="s">
        <v>479</v>
      </c>
      <c r="AO128" s="309">
        <v>1965</v>
      </c>
      <c r="AP128" s="319"/>
      <c r="AQ128" s="266">
        <v>1965</v>
      </c>
      <c r="AR128" s="267">
        <f t="shared" si="39"/>
        <v>49</v>
      </c>
      <c r="AS128" s="293"/>
      <c r="AT128" s="311"/>
      <c r="AU128" s="312"/>
      <c r="AV128" s="313">
        <v>1570000</v>
      </c>
      <c r="AW128" s="314"/>
      <c r="AX128" s="296">
        <v>1</v>
      </c>
      <c r="AY128" s="315" t="s">
        <v>438</v>
      </c>
      <c r="AZ128" s="248">
        <f>IF(AY128="","",(VLOOKUP(AY128,PD!J:K,2,FALSE)))</f>
        <v>3</v>
      </c>
      <c r="BA128" s="300">
        <v>2014</v>
      </c>
      <c r="BB128" s="316">
        <f t="shared" si="76"/>
        <v>0</v>
      </c>
      <c r="BC128" s="291"/>
      <c r="BD128" s="292"/>
      <c r="BE128" s="301"/>
      <c r="BF128" s="274">
        <f t="shared" si="40"/>
        <v>0</v>
      </c>
      <c r="BG128" s="275" t="str">
        <f t="shared" si="41"/>
        <v/>
      </c>
      <c r="BH128" s="276" t="str">
        <f t="shared" si="42"/>
        <v/>
      </c>
      <c r="BI128" s="276" t="str">
        <f t="shared" si="43"/>
        <v/>
      </c>
      <c r="BJ128" s="276" t="str">
        <f t="shared" si="44"/>
        <v/>
      </c>
      <c r="BK128" s="276" t="str">
        <f t="shared" si="45"/>
        <v/>
      </c>
      <c r="BL128" s="276" t="str">
        <f t="shared" si="46"/>
        <v/>
      </c>
      <c r="BM128" s="276" t="str">
        <f t="shared" si="47"/>
        <v/>
      </c>
      <c r="BN128" s="276" t="str">
        <f t="shared" si="48"/>
        <v/>
      </c>
      <c r="BO128" s="276" t="str">
        <f t="shared" si="49"/>
        <v/>
      </c>
      <c r="BP128" s="277" t="str">
        <f t="shared" si="50"/>
        <v/>
      </c>
      <c r="BQ128" s="278"/>
      <c r="BR128" s="279"/>
      <c r="BS128" s="280"/>
      <c r="BT128" s="274">
        <f t="shared" si="51"/>
        <v>0</v>
      </c>
      <c r="BU128" s="275" t="str">
        <f t="shared" si="52"/>
        <v/>
      </c>
      <c r="BV128" s="276" t="str">
        <f t="shared" si="53"/>
        <v/>
      </c>
      <c r="BW128" s="276" t="str">
        <f t="shared" si="54"/>
        <v/>
      </c>
      <c r="BX128" s="276" t="str">
        <f t="shared" si="55"/>
        <v/>
      </c>
      <c r="BY128" s="276" t="str">
        <f t="shared" si="56"/>
        <v/>
      </c>
      <c r="BZ128" s="276" t="str">
        <f t="shared" si="57"/>
        <v/>
      </c>
      <c r="CA128" s="276" t="str">
        <f t="shared" si="58"/>
        <v/>
      </c>
      <c r="CB128" s="276" t="str">
        <f t="shared" si="59"/>
        <v/>
      </c>
      <c r="CC128" s="276" t="str">
        <f t="shared" si="60"/>
        <v/>
      </c>
      <c r="CD128" s="276" t="str">
        <f t="shared" si="61"/>
        <v/>
      </c>
      <c r="CE128" s="277" t="str">
        <f t="shared" si="62"/>
        <v/>
      </c>
      <c r="CF128" s="278"/>
      <c r="CG128" s="281"/>
      <c r="CH128" s="281"/>
      <c r="CI128" s="281"/>
      <c r="CJ128" s="280"/>
      <c r="CK128" s="282">
        <f t="shared" si="63"/>
        <v>0</v>
      </c>
      <c r="CL128" s="283">
        <f t="shared" si="64"/>
        <v>1570000</v>
      </c>
      <c r="CM128" s="284">
        <f t="shared" si="65"/>
        <v>0</v>
      </c>
      <c r="CN128" s="284">
        <f t="shared" si="66"/>
        <v>1569999</v>
      </c>
      <c r="CO128" s="284">
        <f t="shared" si="67"/>
        <v>1</v>
      </c>
      <c r="CP128" s="280">
        <f t="shared" si="68"/>
        <v>1</v>
      </c>
      <c r="CQ128" s="285"/>
      <c r="CR128" s="291"/>
      <c r="CS128" s="293"/>
      <c r="CV128" s="291"/>
      <c r="CW128" s="292"/>
      <c r="CX128" s="292"/>
      <c r="CY128" s="292"/>
      <c r="CZ128" s="292"/>
      <c r="DA128" s="292"/>
      <c r="DB128" s="292"/>
      <c r="DC128" s="292"/>
      <c r="DD128" s="292"/>
      <c r="DE128" s="293"/>
      <c r="DF128" s="291"/>
      <c r="DG128" s="292"/>
      <c r="DH128" s="292"/>
      <c r="DI128" s="292"/>
      <c r="DJ128" s="292"/>
      <c r="DK128" s="292"/>
      <c r="DL128" s="292"/>
      <c r="DM128" s="292"/>
      <c r="DN128" s="292"/>
      <c r="DO128" s="292"/>
      <c r="DP128" s="293"/>
      <c r="DQ128" s="141"/>
      <c r="DR128" s="291"/>
      <c r="DS128" s="292"/>
      <c r="DT128" s="292"/>
      <c r="DU128" s="292"/>
      <c r="DV128" s="292"/>
      <c r="DW128" s="292"/>
      <c r="DX128" s="292"/>
      <c r="DY128" s="292"/>
      <c r="DZ128" s="292"/>
      <c r="EA128" s="292"/>
      <c r="EB128" s="292"/>
      <c r="EC128" s="292"/>
      <c r="ED128" s="292"/>
      <c r="EE128" s="292"/>
      <c r="EF128" s="301"/>
      <c r="EG128" s="301"/>
      <c r="EH128" s="301"/>
      <c r="EI128" s="301"/>
      <c r="EJ128" s="301"/>
      <c r="EK128" s="301"/>
      <c r="EL128" s="301"/>
      <c r="EM128" s="301"/>
      <c r="EN128" s="301"/>
      <c r="EO128" s="317">
        <f t="shared" si="69"/>
        <v>0</v>
      </c>
      <c r="EP128" s="301"/>
      <c r="EQ128" s="293"/>
      <c r="ES128" s="288">
        <f t="shared" si="70"/>
        <v>2014</v>
      </c>
      <c r="ET128" s="289">
        <f t="shared" si="71"/>
        <v>0</v>
      </c>
      <c r="EU128" s="290">
        <f t="shared" si="72"/>
        <v>0</v>
      </c>
      <c r="EV128" s="290">
        <f t="shared" si="73"/>
        <v>0</v>
      </c>
      <c r="EW128" s="290">
        <f t="shared" si="74"/>
        <v>0</v>
      </c>
      <c r="EX128" s="291"/>
      <c r="EY128" s="292"/>
      <c r="EZ128" s="292"/>
      <c r="FA128" s="293"/>
      <c r="FB128" s="294">
        <f t="shared" si="75"/>
        <v>0</v>
      </c>
    </row>
    <row r="129" spans="1:158" s="287" customFormat="1" x14ac:dyDescent="0.15">
      <c r="A129" s="296">
        <v>115</v>
      </c>
      <c r="B129" s="297"/>
      <c r="C129" s="298" t="s">
        <v>161</v>
      </c>
      <c r="D129" s="248">
        <f>IF(C129="","",(VLOOKUP(C129,PD!A:B,2,FALSE)))</f>
        <v>12</v>
      </c>
      <c r="E129" s="299" t="s">
        <v>412</v>
      </c>
      <c r="F129" s="299" t="s">
        <v>538</v>
      </c>
      <c r="G129" s="292" t="s">
        <v>465</v>
      </c>
      <c r="H129" s="300">
        <v>1</v>
      </c>
      <c r="I129" s="292" t="s">
        <v>344</v>
      </c>
      <c r="J129" s="300">
        <v>2</v>
      </c>
      <c r="K129" s="293"/>
      <c r="L129" s="291"/>
      <c r="M129" s="292" t="s">
        <v>312</v>
      </c>
      <c r="N129" s="301"/>
      <c r="O129" s="302">
        <v>1</v>
      </c>
      <c r="P129" s="300">
        <v>15</v>
      </c>
      <c r="Q129" s="303">
        <v>44</v>
      </c>
      <c r="R129" s="302">
        <v>1</v>
      </c>
      <c r="S129" s="292"/>
      <c r="T129" s="300"/>
      <c r="U129" s="293"/>
      <c r="V129" s="296" t="s">
        <v>225</v>
      </c>
      <c r="W129" s="292" t="s">
        <v>463</v>
      </c>
      <c r="X129" s="292"/>
      <c r="Y129" s="292"/>
      <c r="Z129" s="303"/>
      <c r="AA129" s="291"/>
      <c r="AB129" s="300"/>
      <c r="AC129" s="293"/>
      <c r="AD129" s="304"/>
      <c r="AE129" s="301"/>
      <c r="AF129" s="296">
        <v>1</v>
      </c>
      <c r="AG129" s="297">
        <v>5</v>
      </c>
      <c r="AH129" s="305">
        <v>35.58</v>
      </c>
      <c r="AI129" s="306" t="s">
        <v>407</v>
      </c>
      <c r="AJ129" s="302">
        <v>17</v>
      </c>
      <c r="AK129" s="260">
        <f>IF(AJ129="","",(VLOOKUP(AJ129,償却率表!A:B,2,FALSE)))</f>
        <v>5.8999999999999997E-2</v>
      </c>
      <c r="AL129" s="307" t="s">
        <v>153</v>
      </c>
      <c r="AM129" s="262">
        <f>IF(AL129="","",(VLOOKUP(AL129,PD!G:H,2,FALSE)))</f>
        <v>1</v>
      </c>
      <c r="AN129" s="318">
        <v>3620618</v>
      </c>
      <c r="AO129" s="309">
        <v>1987</v>
      </c>
      <c r="AP129" s="319">
        <v>3620618</v>
      </c>
      <c r="AQ129" s="266">
        <v>1987</v>
      </c>
      <c r="AR129" s="267">
        <f t="shared" si="39"/>
        <v>27</v>
      </c>
      <c r="AS129" s="293"/>
      <c r="AT129" s="311">
        <v>1590000</v>
      </c>
      <c r="AU129" s="312"/>
      <c r="AV129" s="313"/>
      <c r="AW129" s="314"/>
      <c r="AX129" s="296"/>
      <c r="AY129" s="315" t="s">
        <v>155</v>
      </c>
      <c r="AZ129" s="248">
        <f>IF(AY129="","",(VLOOKUP(AY129,PD!J:K,2,FALSE)))</f>
        <v>1</v>
      </c>
      <c r="BA129" s="300">
        <v>2014</v>
      </c>
      <c r="BB129" s="316">
        <f t="shared" si="76"/>
        <v>0</v>
      </c>
      <c r="BC129" s="291"/>
      <c r="BD129" s="292"/>
      <c r="BE129" s="301"/>
      <c r="BF129" s="274">
        <f t="shared" si="40"/>
        <v>0</v>
      </c>
      <c r="BG129" s="275" t="str">
        <f t="shared" si="41"/>
        <v/>
      </c>
      <c r="BH129" s="276" t="str">
        <f t="shared" si="42"/>
        <v/>
      </c>
      <c r="BI129" s="276" t="str">
        <f t="shared" si="43"/>
        <v/>
      </c>
      <c r="BJ129" s="276" t="str">
        <f t="shared" si="44"/>
        <v/>
      </c>
      <c r="BK129" s="276" t="str">
        <f t="shared" si="45"/>
        <v/>
      </c>
      <c r="BL129" s="276" t="str">
        <f t="shared" si="46"/>
        <v/>
      </c>
      <c r="BM129" s="276" t="str">
        <f t="shared" si="47"/>
        <v/>
      </c>
      <c r="BN129" s="276" t="str">
        <f t="shared" si="48"/>
        <v/>
      </c>
      <c r="BO129" s="276" t="str">
        <f t="shared" si="49"/>
        <v/>
      </c>
      <c r="BP129" s="277" t="str">
        <f t="shared" si="50"/>
        <v/>
      </c>
      <c r="BQ129" s="278"/>
      <c r="BR129" s="279"/>
      <c r="BS129" s="280"/>
      <c r="BT129" s="274">
        <f t="shared" si="51"/>
        <v>0</v>
      </c>
      <c r="BU129" s="275" t="str">
        <f t="shared" si="52"/>
        <v/>
      </c>
      <c r="BV129" s="276" t="str">
        <f t="shared" si="53"/>
        <v/>
      </c>
      <c r="BW129" s="276" t="str">
        <f t="shared" si="54"/>
        <v/>
      </c>
      <c r="BX129" s="276" t="str">
        <f t="shared" si="55"/>
        <v/>
      </c>
      <c r="BY129" s="276" t="str">
        <f t="shared" si="56"/>
        <v/>
      </c>
      <c r="BZ129" s="276" t="str">
        <f t="shared" si="57"/>
        <v/>
      </c>
      <c r="CA129" s="276" t="str">
        <f t="shared" si="58"/>
        <v/>
      </c>
      <c r="CB129" s="276" t="str">
        <f t="shared" si="59"/>
        <v/>
      </c>
      <c r="CC129" s="276" t="str">
        <f t="shared" si="60"/>
        <v/>
      </c>
      <c r="CD129" s="276" t="str">
        <f t="shared" si="61"/>
        <v/>
      </c>
      <c r="CE129" s="277" t="str">
        <f t="shared" si="62"/>
        <v/>
      </c>
      <c r="CF129" s="278"/>
      <c r="CG129" s="281"/>
      <c r="CH129" s="281"/>
      <c r="CI129" s="281"/>
      <c r="CJ129" s="280"/>
      <c r="CK129" s="282">
        <f t="shared" si="63"/>
        <v>0</v>
      </c>
      <c r="CL129" s="283">
        <f t="shared" si="64"/>
        <v>1590000</v>
      </c>
      <c r="CM129" s="284">
        <f t="shared" si="65"/>
        <v>0</v>
      </c>
      <c r="CN129" s="284">
        <f t="shared" si="66"/>
        <v>1589999</v>
      </c>
      <c r="CO129" s="284">
        <f t="shared" si="67"/>
        <v>1</v>
      </c>
      <c r="CP129" s="280">
        <f t="shared" si="68"/>
        <v>1</v>
      </c>
      <c r="CQ129" s="285"/>
      <c r="CR129" s="291"/>
      <c r="CS129" s="293"/>
      <c r="CV129" s="291"/>
      <c r="CW129" s="292"/>
      <c r="CX129" s="292"/>
      <c r="CY129" s="292"/>
      <c r="CZ129" s="292"/>
      <c r="DA129" s="292"/>
      <c r="DB129" s="292"/>
      <c r="DC129" s="292"/>
      <c r="DD129" s="292"/>
      <c r="DE129" s="293"/>
      <c r="DF129" s="291"/>
      <c r="DG129" s="292"/>
      <c r="DH129" s="292"/>
      <c r="DI129" s="292"/>
      <c r="DJ129" s="292"/>
      <c r="DK129" s="292"/>
      <c r="DL129" s="292"/>
      <c r="DM129" s="292"/>
      <c r="DN129" s="292"/>
      <c r="DO129" s="292"/>
      <c r="DP129" s="293"/>
      <c r="DQ129" s="141"/>
      <c r="DR129" s="291"/>
      <c r="DS129" s="292"/>
      <c r="DT129" s="292"/>
      <c r="DU129" s="292"/>
      <c r="DV129" s="292"/>
      <c r="DW129" s="292"/>
      <c r="DX129" s="292"/>
      <c r="DY129" s="292"/>
      <c r="DZ129" s="292"/>
      <c r="EA129" s="292"/>
      <c r="EB129" s="292"/>
      <c r="EC129" s="292"/>
      <c r="ED129" s="292"/>
      <c r="EE129" s="292"/>
      <c r="EF129" s="301"/>
      <c r="EG129" s="301"/>
      <c r="EH129" s="301"/>
      <c r="EI129" s="301"/>
      <c r="EJ129" s="301"/>
      <c r="EK129" s="301"/>
      <c r="EL129" s="301"/>
      <c r="EM129" s="301"/>
      <c r="EN129" s="301"/>
      <c r="EO129" s="317">
        <f t="shared" si="69"/>
        <v>0</v>
      </c>
      <c r="EP129" s="301"/>
      <c r="EQ129" s="293"/>
      <c r="ES129" s="288">
        <f t="shared" si="70"/>
        <v>2014</v>
      </c>
      <c r="ET129" s="289">
        <f t="shared" si="71"/>
        <v>0</v>
      </c>
      <c r="EU129" s="290">
        <f t="shared" si="72"/>
        <v>0</v>
      </c>
      <c r="EV129" s="290">
        <f t="shared" si="73"/>
        <v>0</v>
      </c>
      <c r="EW129" s="290">
        <f t="shared" si="74"/>
        <v>0</v>
      </c>
      <c r="EX129" s="291"/>
      <c r="EY129" s="292"/>
      <c r="EZ129" s="292"/>
      <c r="FA129" s="293"/>
      <c r="FB129" s="294">
        <f t="shared" si="75"/>
        <v>0</v>
      </c>
    </row>
    <row r="130" spans="1:158" s="287" customFormat="1" x14ac:dyDescent="0.15">
      <c r="A130" s="296">
        <v>116</v>
      </c>
      <c r="B130" s="297"/>
      <c r="C130" s="298" t="s">
        <v>161</v>
      </c>
      <c r="D130" s="248">
        <f>IF(C130="","",(VLOOKUP(C130,PD!A:B,2,FALSE)))</f>
        <v>12</v>
      </c>
      <c r="E130" s="299" t="s">
        <v>412</v>
      </c>
      <c r="F130" s="299" t="s">
        <v>539</v>
      </c>
      <c r="G130" s="292" t="s">
        <v>465</v>
      </c>
      <c r="H130" s="300">
        <v>1</v>
      </c>
      <c r="I130" s="292" t="s">
        <v>378</v>
      </c>
      <c r="J130" s="300">
        <v>2</v>
      </c>
      <c r="K130" s="293"/>
      <c r="L130" s="291"/>
      <c r="M130" s="292" t="s">
        <v>312</v>
      </c>
      <c r="N130" s="301"/>
      <c r="O130" s="302">
        <v>1</v>
      </c>
      <c r="P130" s="300">
        <v>15</v>
      </c>
      <c r="Q130" s="303">
        <v>44</v>
      </c>
      <c r="R130" s="302">
        <v>1</v>
      </c>
      <c r="S130" s="292"/>
      <c r="T130" s="300"/>
      <c r="U130" s="293"/>
      <c r="V130" s="296" t="s">
        <v>225</v>
      </c>
      <c r="W130" s="292" t="s">
        <v>463</v>
      </c>
      <c r="X130" s="292"/>
      <c r="Y130" s="292"/>
      <c r="Z130" s="303"/>
      <c r="AA130" s="291"/>
      <c r="AB130" s="300"/>
      <c r="AC130" s="293"/>
      <c r="AD130" s="304"/>
      <c r="AE130" s="301"/>
      <c r="AF130" s="296">
        <v>1</v>
      </c>
      <c r="AG130" s="297">
        <v>5</v>
      </c>
      <c r="AH130" s="305">
        <v>9.94</v>
      </c>
      <c r="AI130" s="306" t="s">
        <v>407</v>
      </c>
      <c r="AJ130" s="302">
        <v>17</v>
      </c>
      <c r="AK130" s="260">
        <f>IF(AJ130="","",(VLOOKUP(AJ130,償却率表!A:B,2,FALSE)))</f>
        <v>5.8999999999999997E-2</v>
      </c>
      <c r="AL130" s="307" t="s">
        <v>153</v>
      </c>
      <c r="AM130" s="262">
        <f>IF(AL130="","",(VLOOKUP(AL130,PD!G:H,2,FALSE)))</f>
        <v>1</v>
      </c>
      <c r="AN130" s="318">
        <v>4020914</v>
      </c>
      <c r="AO130" s="309">
        <v>1990</v>
      </c>
      <c r="AP130" s="319">
        <v>4020914</v>
      </c>
      <c r="AQ130" s="266">
        <v>1990</v>
      </c>
      <c r="AR130" s="267">
        <f t="shared" si="39"/>
        <v>24</v>
      </c>
      <c r="AS130" s="293"/>
      <c r="AT130" s="311">
        <v>875500</v>
      </c>
      <c r="AU130" s="312"/>
      <c r="AV130" s="313"/>
      <c r="AW130" s="314"/>
      <c r="AX130" s="296"/>
      <c r="AY130" s="315" t="s">
        <v>155</v>
      </c>
      <c r="AZ130" s="248">
        <f>IF(AY130="","",(VLOOKUP(AY130,PD!J:K,2,FALSE)))</f>
        <v>1</v>
      </c>
      <c r="BA130" s="300">
        <v>2014</v>
      </c>
      <c r="BB130" s="316">
        <f t="shared" si="76"/>
        <v>0</v>
      </c>
      <c r="BC130" s="291"/>
      <c r="BD130" s="292"/>
      <c r="BE130" s="301"/>
      <c r="BF130" s="274">
        <f t="shared" si="40"/>
        <v>0</v>
      </c>
      <c r="BG130" s="275" t="str">
        <f t="shared" si="41"/>
        <v/>
      </c>
      <c r="BH130" s="276" t="str">
        <f t="shared" si="42"/>
        <v/>
      </c>
      <c r="BI130" s="276" t="str">
        <f t="shared" si="43"/>
        <v/>
      </c>
      <c r="BJ130" s="276" t="str">
        <f t="shared" si="44"/>
        <v/>
      </c>
      <c r="BK130" s="276" t="str">
        <f t="shared" si="45"/>
        <v/>
      </c>
      <c r="BL130" s="276" t="str">
        <f t="shared" si="46"/>
        <v/>
      </c>
      <c r="BM130" s="276" t="str">
        <f t="shared" si="47"/>
        <v/>
      </c>
      <c r="BN130" s="276" t="str">
        <f t="shared" si="48"/>
        <v/>
      </c>
      <c r="BO130" s="276" t="str">
        <f t="shared" si="49"/>
        <v/>
      </c>
      <c r="BP130" s="277" t="str">
        <f t="shared" si="50"/>
        <v/>
      </c>
      <c r="BQ130" s="278"/>
      <c r="BR130" s="279"/>
      <c r="BS130" s="280"/>
      <c r="BT130" s="274">
        <f t="shared" si="51"/>
        <v>0</v>
      </c>
      <c r="BU130" s="275" t="str">
        <f t="shared" si="52"/>
        <v/>
      </c>
      <c r="BV130" s="276" t="str">
        <f t="shared" si="53"/>
        <v/>
      </c>
      <c r="BW130" s="276" t="str">
        <f t="shared" si="54"/>
        <v/>
      </c>
      <c r="BX130" s="276" t="str">
        <f t="shared" si="55"/>
        <v/>
      </c>
      <c r="BY130" s="276" t="str">
        <f t="shared" si="56"/>
        <v/>
      </c>
      <c r="BZ130" s="276" t="str">
        <f t="shared" si="57"/>
        <v/>
      </c>
      <c r="CA130" s="276" t="str">
        <f t="shared" si="58"/>
        <v/>
      </c>
      <c r="CB130" s="276" t="str">
        <f t="shared" si="59"/>
        <v/>
      </c>
      <c r="CC130" s="276" t="str">
        <f t="shared" si="60"/>
        <v/>
      </c>
      <c r="CD130" s="276" t="str">
        <f t="shared" si="61"/>
        <v/>
      </c>
      <c r="CE130" s="277" t="str">
        <f t="shared" si="62"/>
        <v/>
      </c>
      <c r="CF130" s="278"/>
      <c r="CG130" s="281"/>
      <c r="CH130" s="281"/>
      <c r="CI130" s="281"/>
      <c r="CJ130" s="280"/>
      <c r="CK130" s="282">
        <f t="shared" si="63"/>
        <v>0</v>
      </c>
      <c r="CL130" s="283">
        <f t="shared" si="64"/>
        <v>875500</v>
      </c>
      <c r="CM130" s="284">
        <f t="shared" si="65"/>
        <v>0</v>
      </c>
      <c r="CN130" s="284">
        <f t="shared" si="66"/>
        <v>875499</v>
      </c>
      <c r="CO130" s="284">
        <f t="shared" si="67"/>
        <v>1</v>
      </c>
      <c r="CP130" s="280">
        <f t="shared" si="68"/>
        <v>1</v>
      </c>
      <c r="CQ130" s="285"/>
      <c r="CR130" s="291"/>
      <c r="CS130" s="293"/>
      <c r="CV130" s="291"/>
      <c r="CW130" s="292"/>
      <c r="CX130" s="292"/>
      <c r="CY130" s="292"/>
      <c r="CZ130" s="292"/>
      <c r="DA130" s="292"/>
      <c r="DB130" s="292"/>
      <c r="DC130" s="292"/>
      <c r="DD130" s="292"/>
      <c r="DE130" s="293"/>
      <c r="DF130" s="291"/>
      <c r="DG130" s="292"/>
      <c r="DH130" s="292"/>
      <c r="DI130" s="292"/>
      <c r="DJ130" s="292"/>
      <c r="DK130" s="292"/>
      <c r="DL130" s="292"/>
      <c r="DM130" s="292"/>
      <c r="DN130" s="292"/>
      <c r="DO130" s="292"/>
      <c r="DP130" s="293"/>
      <c r="DQ130" s="141"/>
      <c r="DR130" s="291"/>
      <c r="DS130" s="292"/>
      <c r="DT130" s="292"/>
      <c r="DU130" s="292"/>
      <c r="DV130" s="292"/>
      <c r="DW130" s="292"/>
      <c r="DX130" s="292"/>
      <c r="DY130" s="292"/>
      <c r="DZ130" s="292"/>
      <c r="EA130" s="292"/>
      <c r="EB130" s="292"/>
      <c r="EC130" s="292"/>
      <c r="ED130" s="292"/>
      <c r="EE130" s="292"/>
      <c r="EF130" s="301"/>
      <c r="EG130" s="301"/>
      <c r="EH130" s="301"/>
      <c r="EI130" s="301"/>
      <c r="EJ130" s="301"/>
      <c r="EK130" s="301"/>
      <c r="EL130" s="301"/>
      <c r="EM130" s="301"/>
      <c r="EN130" s="301"/>
      <c r="EO130" s="317">
        <f t="shared" si="69"/>
        <v>0</v>
      </c>
      <c r="EP130" s="301"/>
      <c r="EQ130" s="293"/>
      <c r="ES130" s="288">
        <f t="shared" si="70"/>
        <v>2014</v>
      </c>
      <c r="ET130" s="289">
        <f t="shared" si="71"/>
        <v>0</v>
      </c>
      <c r="EU130" s="290">
        <f t="shared" si="72"/>
        <v>0</v>
      </c>
      <c r="EV130" s="290">
        <f t="shared" si="73"/>
        <v>0</v>
      </c>
      <c r="EW130" s="290">
        <f t="shared" si="74"/>
        <v>0</v>
      </c>
      <c r="EX130" s="291"/>
      <c r="EY130" s="292"/>
      <c r="EZ130" s="292"/>
      <c r="FA130" s="293"/>
      <c r="FB130" s="294">
        <f t="shared" si="75"/>
        <v>0</v>
      </c>
    </row>
    <row r="131" spans="1:158" s="287" customFormat="1" x14ac:dyDescent="0.15">
      <c r="A131" s="296">
        <v>117</v>
      </c>
      <c r="B131" s="297"/>
      <c r="C131" s="298" t="s">
        <v>161</v>
      </c>
      <c r="D131" s="248">
        <f>IF(C131="","",(VLOOKUP(C131,PD!A:B,2,FALSE)))</f>
        <v>12</v>
      </c>
      <c r="E131" s="299" t="s">
        <v>412</v>
      </c>
      <c r="F131" s="299" t="s">
        <v>540</v>
      </c>
      <c r="G131" s="292" t="s">
        <v>541</v>
      </c>
      <c r="H131" s="300">
        <v>1</v>
      </c>
      <c r="I131" s="292" t="s">
        <v>542</v>
      </c>
      <c r="J131" s="300">
        <v>8</v>
      </c>
      <c r="K131" s="293"/>
      <c r="L131" s="291"/>
      <c r="M131" s="292" t="s">
        <v>312</v>
      </c>
      <c r="N131" s="301"/>
      <c r="O131" s="302">
        <v>1</v>
      </c>
      <c r="P131" s="300">
        <v>15</v>
      </c>
      <c r="Q131" s="303">
        <v>44</v>
      </c>
      <c r="R131" s="302">
        <v>1</v>
      </c>
      <c r="S131" s="292"/>
      <c r="T131" s="300"/>
      <c r="U131" s="293"/>
      <c r="V131" s="296" t="s">
        <v>225</v>
      </c>
      <c r="W131" s="292" t="s">
        <v>543</v>
      </c>
      <c r="X131" s="292"/>
      <c r="Y131" s="292"/>
      <c r="Z131" s="303"/>
      <c r="AA131" s="291"/>
      <c r="AB131" s="300"/>
      <c r="AC131" s="293"/>
      <c r="AD131" s="304"/>
      <c r="AE131" s="301"/>
      <c r="AF131" s="296">
        <v>1</v>
      </c>
      <c r="AG131" s="297">
        <v>2</v>
      </c>
      <c r="AH131" s="305">
        <v>915.42</v>
      </c>
      <c r="AI131" s="306" t="s">
        <v>407</v>
      </c>
      <c r="AJ131" s="302">
        <v>50</v>
      </c>
      <c r="AK131" s="260">
        <f>IF(AJ131="","",(VLOOKUP(AJ131,償却率表!A:B,2,FALSE)))</f>
        <v>0.02</v>
      </c>
      <c r="AL131" s="307" t="s">
        <v>153</v>
      </c>
      <c r="AM131" s="262">
        <f>IF(AL131="","",(VLOOKUP(AL131,PD!G:H,2,FALSE)))</f>
        <v>1</v>
      </c>
      <c r="AN131" s="318" t="s">
        <v>544</v>
      </c>
      <c r="AO131" s="309">
        <v>2009</v>
      </c>
      <c r="AP131" s="319" t="s">
        <v>544</v>
      </c>
      <c r="AQ131" s="266">
        <v>2009</v>
      </c>
      <c r="AR131" s="267">
        <f t="shared" si="39"/>
        <v>5</v>
      </c>
      <c r="AS131" s="293"/>
      <c r="AT131" s="311">
        <v>242155200</v>
      </c>
      <c r="AU131" s="312"/>
      <c r="AV131" s="313"/>
      <c r="AW131" s="314"/>
      <c r="AX131" s="296"/>
      <c r="AY131" s="315" t="s">
        <v>155</v>
      </c>
      <c r="AZ131" s="248">
        <f>IF(AY131="","",(VLOOKUP(AY131,PD!J:K,2,FALSE)))</f>
        <v>1</v>
      </c>
      <c r="BA131" s="300">
        <v>2014</v>
      </c>
      <c r="BB131" s="316">
        <f t="shared" si="76"/>
        <v>0</v>
      </c>
      <c r="BC131" s="291"/>
      <c r="BD131" s="292"/>
      <c r="BE131" s="301"/>
      <c r="BF131" s="274">
        <f t="shared" si="40"/>
        <v>0</v>
      </c>
      <c r="BG131" s="275" t="str">
        <f t="shared" si="41"/>
        <v/>
      </c>
      <c r="BH131" s="276" t="str">
        <f t="shared" si="42"/>
        <v/>
      </c>
      <c r="BI131" s="276" t="str">
        <f t="shared" si="43"/>
        <v/>
      </c>
      <c r="BJ131" s="276" t="str">
        <f t="shared" si="44"/>
        <v/>
      </c>
      <c r="BK131" s="276" t="str">
        <f t="shared" si="45"/>
        <v/>
      </c>
      <c r="BL131" s="276" t="str">
        <f t="shared" si="46"/>
        <v/>
      </c>
      <c r="BM131" s="276" t="str">
        <f t="shared" si="47"/>
        <v/>
      </c>
      <c r="BN131" s="276" t="str">
        <f t="shared" si="48"/>
        <v/>
      </c>
      <c r="BO131" s="276" t="str">
        <f t="shared" si="49"/>
        <v/>
      </c>
      <c r="BP131" s="277" t="str">
        <f t="shared" si="50"/>
        <v/>
      </c>
      <c r="BQ131" s="278"/>
      <c r="BR131" s="279"/>
      <c r="BS131" s="280"/>
      <c r="BT131" s="274">
        <f t="shared" si="51"/>
        <v>0</v>
      </c>
      <c r="BU131" s="275" t="str">
        <f t="shared" si="52"/>
        <v/>
      </c>
      <c r="BV131" s="276" t="str">
        <f t="shared" si="53"/>
        <v/>
      </c>
      <c r="BW131" s="276" t="str">
        <f t="shared" si="54"/>
        <v/>
      </c>
      <c r="BX131" s="276" t="str">
        <f t="shared" si="55"/>
        <v/>
      </c>
      <c r="BY131" s="276" t="str">
        <f t="shared" si="56"/>
        <v/>
      </c>
      <c r="BZ131" s="276" t="str">
        <f t="shared" si="57"/>
        <v/>
      </c>
      <c r="CA131" s="276" t="str">
        <f t="shared" si="58"/>
        <v/>
      </c>
      <c r="CB131" s="276" t="str">
        <f t="shared" si="59"/>
        <v/>
      </c>
      <c r="CC131" s="276" t="str">
        <f t="shared" si="60"/>
        <v/>
      </c>
      <c r="CD131" s="276" t="str">
        <f t="shared" si="61"/>
        <v/>
      </c>
      <c r="CE131" s="277" t="str">
        <f t="shared" si="62"/>
        <v/>
      </c>
      <c r="CF131" s="278"/>
      <c r="CG131" s="281"/>
      <c r="CH131" s="281"/>
      <c r="CI131" s="281"/>
      <c r="CJ131" s="280"/>
      <c r="CK131" s="282">
        <f t="shared" si="63"/>
        <v>0</v>
      </c>
      <c r="CL131" s="283">
        <f t="shared" si="64"/>
        <v>242155200</v>
      </c>
      <c r="CM131" s="284">
        <f t="shared" si="65"/>
        <v>4843104</v>
      </c>
      <c r="CN131" s="284">
        <f t="shared" si="66"/>
        <v>24215520</v>
      </c>
      <c r="CO131" s="284">
        <f t="shared" si="67"/>
        <v>217939680</v>
      </c>
      <c r="CP131" s="280">
        <f t="shared" si="68"/>
        <v>222782784</v>
      </c>
      <c r="CQ131" s="285"/>
      <c r="CR131" s="291"/>
      <c r="CS131" s="293"/>
      <c r="CV131" s="291"/>
      <c r="CW131" s="292"/>
      <c r="CX131" s="292"/>
      <c r="CY131" s="292"/>
      <c r="CZ131" s="292"/>
      <c r="DA131" s="292"/>
      <c r="DB131" s="292"/>
      <c r="DC131" s="292"/>
      <c r="DD131" s="292"/>
      <c r="DE131" s="293"/>
      <c r="DF131" s="291"/>
      <c r="DG131" s="292"/>
      <c r="DH131" s="292"/>
      <c r="DI131" s="292"/>
      <c r="DJ131" s="292"/>
      <c r="DK131" s="292"/>
      <c r="DL131" s="292"/>
      <c r="DM131" s="292"/>
      <c r="DN131" s="292"/>
      <c r="DO131" s="292"/>
      <c r="DP131" s="293"/>
      <c r="DQ131" s="141"/>
      <c r="DR131" s="291"/>
      <c r="DS131" s="292"/>
      <c r="DT131" s="292"/>
      <c r="DU131" s="292"/>
      <c r="DV131" s="292"/>
      <c r="DW131" s="292"/>
      <c r="DX131" s="292"/>
      <c r="DY131" s="292"/>
      <c r="DZ131" s="292"/>
      <c r="EA131" s="292"/>
      <c r="EB131" s="292"/>
      <c r="EC131" s="292"/>
      <c r="ED131" s="292"/>
      <c r="EE131" s="292"/>
      <c r="EF131" s="301"/>
      <c r="EG131" s="301"/>
      <c r="EH131" s="301"/>
      <c r="EI131" s="301"/>
      <c r="EJ131" s="301"/>
      <c r="EK131" s="301"/>
      <c r="EL131" s="301"/>
      <c r="EM131" s="301"/>
      <c r="EN131" s="301"/>
      <c r="EO131" s="317">
        <f t="shared" si="69"/>
        <v>4843104</v>
      </c>
      <c r="EP131" s="301"/>
      <c r="EQ131" s="293"/>
      <c r="ES131" s="288">
        <f t="shared" si="70"/>
        <v>2014</v>
      </c>
      <c r="ET131" s="289">
        <f t="shared" si="71"/>
        <v>0</v>
      </c>
      <c r="EU131" s="290">
        <f t="shared" si="72"/>
        <v>0</v>
      </c>
      <c r="EV131" s="290">
        <f t="shared" si="73"/>
        <v>0</v>
      </c>
      <c r="EW131" s="290">
        <f t="shared" si="74"/>
        <v>0</v>
      </c>
      <c r="EX131" s="291"/>
      <c r="EY131" s="292"/>
      <c r="EZ131" s="292"/>
      <c r="FA131" s="293"/>
      <c r="FB131" s="294">
        <f t="shared" si="75"/>
        <v>0</v>
      </c>
    </row>
    <row r="132" spans="1:158" s="287" customFormat="1" x14ac:dyDescent="0.15">
      <c r="A132" s="296">
        <v>118</v>
      </c>
      <c r="B132" s="297"/>
      <c r="C132" s="298" t="s">
        <v>161</v>
      </c>
      <c r="D132" s="248">
        <f>IF(C132="","",(VLOOKUP(C132,PD!A:B,2,FALSE)))</f>
        <v>12</v>
      </c>
      <c r="E132" s="299" t="s">
        <v>412</v>
      </c>
      <c r="F132" s="299" t="s">
        <v>545</v>
      </c>
      <c r="G132" s="292" t="s">
        <v>541</v>
      </c>
      <c r="H132" s="300">
        <v>1</v>
      </c>
      <c r="I132" s="292" t="s">
        <v>546</v>
      </c>
      <c r="J132" s="300">
        <v>3</v>
      </c>
      <c r="K132" s="293"/>
      <c r="L132" s="291"/>
      <c r="M132" s="292" t="s">
        <v>312</v>
      </c>
      <c r="N132" s="301"/>
      <c r="O132" s="302">
        <v>1</v>
      </c>
      <c r="P132" s="300">
        <v>15</v>
      </c>
      <c r="Q132" s="303">
        <v>44</v>
      </c>
      <c r="R132" s="302">
        <v>1</v>
      </c>
      <c r="S132" s="292"/>
      <c r="T132" s="300"/>
      <c r="U132" s="293"/>
      <c r="V132" s="296" t="s">
        <v>225</v>
      </c>
      <c r="W132" s="292" t="s">
        <v>547</v>
      </c>
      <c r="X132" s="292"/>
      <c r="Y132" s="292"/>
      <c r="Z132" s="303"/>
      <c r="AA132" s="291"/>
      <c r="AB132" s="300"/>
      <c r="AC132" s="293"/>
      <c r="AD132" s="304"/>
      <c r="AE132" s="301"/>
      <c r="AF132" s="296">
        <v>2</v>
      </c>
      <c r="AG132" s="297">
        <v>5</v>
      </c>
      <c r="AH132" s="305">
        <v>102.68</v>
      </c>
      <c r="AI132" s="306" t="s">
        <v>407</v>
      </c>
      <c r="AJ132" s="302">
        <v>15</v>
      </c>
      <c r="AK132" s="260">
        <f>IF(AJ132="","",(VLOOKUP(AJ132,償却率表!A:B,2,FALSE)))</f>
        <v>6.7000000000000004E-2</v>
      </c>
      <c r="AL132" s="307" t="s">
        <v>153</v>
      </c>
      <c r="AM132" s="262">
        <f>IF(AL132="","",(VLOOKUP(AL132,PD!G:H,2,FALSE)))</f>
        <v>1</v>
      </c>
      <c r="AN132" s="318" t="s">
        <v>548</v>
      </c>
      <c r="AO132" s="309">
        <v>1994</v>
      </c>
      <c r="AP132" s="319" t="s">
        <v>548</v>
      </c>
      <c r="AQ132" s="266">
        <v>1994</v>
      </c>
      <c r="AR132" s="267">
        <f t="shared" si="39"/>
        <v>20</v>
      </c>
      <c r="AS132" s="293"/>
      <c r="AT132" s="311">
        <v>7796070</v>
      </c>
      <c r="AU132" s="312"/>
      <c r="AV132" s="313"/>
      <c r="AW132" s="314"/>
      <c r="AX132" s="296"/>
      <c r="AY132" s="315" t="s">
        <v>155</v>
      </c>
      <c r="AZ132" s="248">
        <f>IF(AY132="","",(VLOOKUP(AY132,PD!J:K,2,FALSE)))</f>
        <v>1</v>
      </c>
      <c r="BA132" s="300">
        <v>2014</v>
      </c>
      <c r="BB132" s="316">
        <f t="shared" si="76"/>
        <v>0</v>
      </c>
      <c r="BC132" s="291"/>
      <c r="BD132" s="292"/>
      <c r="BE132" s="301"/>
      <c r="BF132" s="274">
        <f t="shared" si="40"/>
        <v>0</v>
      </c>
      <c r="BG132" s="275" t="str">
        <f t="shared" si="41"/>
        <v/>
      </c>
      <c r="BH132" s="276" t="str">
        <f t="shared" si="42"/>
        <v/>
      </c>
      <c r="BI132" s="276" t="str">
        <f t="shared" si="43"/>
        <v/>
      </c>
      <c r="BJ132" s="276" t="str">
        <f t="shared" si="44"/>
        <v/>
      </c>
      <c r="BK132" s="276" t="str">
        <f t="shared" si="45"/>
        <v/>
      </c>
      <c r="BL132" s="276" t="str">
        <f t="shared" si="46"/>
        <v/>
      </c>
      <c r="BM132" s="276" t="str">
        <f t="shared" si="47"/>
        <v/>
      </c>
      <c r="BN132" s="276" t="str">
        <f t="shared" si="48"/>
        <v/>
      </c>
      <c r="BO132" s="276" t="str">
        <f t="shared" si="49"/>
        <v/>
      </c>
      <c r="BP132" s="277" t="str">
        <f t="shared" si="50"/>
        <v/>
      </c>
      <c r="BQ132" s="278"/>
      <c r="BR132" s="279"/>
      <c r="BS132" s="280"/>
      <c r="BT132" s="274">
        <f t="shared" si="51"/>
        <v>0</v>
      </c>
      <c r="BU132" s="275" t="str">
        <f t="shared" si="52"/>
        <v/>
      </c>
      <c r="BV132" s="276" t="str">
        <f t="shared" si="53"/>
        <v/>
      </c>
      <c r="BW132" s="276" t="str">
        <f t="shared" si="54"/>
        <v/>
      </c>
      <c r="BX132" s="276" t="str">
        <f t="shared" si="55"/>
        <v/>
      </c>
      <c r="BY132" s="276" t="str">
        <f t="shared" si="56"/>
        <v/>
      </c>
      <c r="BZ132" s="276" t="str">
        <f t="shared" si="57"/>
        <v/>
      </c>
      <c r="CA132" s="276" t="str">
        <f t="shared" si="58"/>
        <v/>
      </c>
      <c r="CB132" s="276" t="str">
        <f t="shared" si="59"/>
        <v/>
      </c>
      <c r="CC132" s="276" t="str">
        <f t="shared" si="60"/>
        <v/>
      </c>
      <c r="CD132" s="276" t="str">
        <f t="shared" si="61"/>
        <v/>
      </c>
      <c r="CE132" s="277" t="str">
        <f t="shared" si="62"/>
        <v/>
      </c>
      <c r="CF132" s="278"/>
      <c r="CG132" s="281"/>
      <c r="CH132" s="281"/>
      <c r="CI132" s="281"/>
      <c r="CJ132" s="280"/>
      <c r="CK132" s="282">
        <f t="shared" si="63"/>
        <v>0</v>
      </c>
      <c r="CL132" s="283">
        <f t="shared" si="64"/>
        <v>7796070</v>
      </c>
      <c r="CM132" s="284">
        <f t="shared" si="65"/>
        <v>0</v>
      </c>
      <c r="CN132" s="284">
        <f t="shared" si="66"/>
        <v>7796069</v>
      </c>
      <c r="CO132" s="284">
        <f t="shared" si="67"/>
        <v>1</v>
      </c>
      <c r="CP132" s="280">
        <f t="shared" si="68"/>
        <v>1</v>
      </c>
      <c r="CQ132" s="285"/>
      <c r="CR132" s="291"/>
      <c r="CS132" s="293"/>
      <c r="CV132" s="291"/>
      <c r="CW132" s="292"/>
      <c r="CX132" s="292"/>
      <c r="CY132" s="292"/>
      <c r="CZ132" s="292"/>
      <c r="DA132" s="292"/>
      <c r="DB132" s="292"/>
      <c r="DC132" s="292"/>
      <c r="DD132" s="292"/>
      <c r="DE132" s="293"/>
      <c r="DF132" s="291"/>
      <c r="DG132" s="292"/>
      <c r="DH132" s="292"/>
      <c r="DI132" s="292"/>
      <c r="DJ132" s="292"/>
      <c r="DK132" s="292"/>
      <c r="DL132" s="292"/>
      <c r="DM132" s="292"/>
      <c r="DN132" s="292"/>
      <c r="DO132" s="292"/>
      <c r="DP132" s="293"/>
      <c r="DQ132" s="141"/>
      <c r="DR132" s="291"/>
      <c r="DS132" s="292"/>
      <c r="DT132" s="292"/>
      <c r="DU132" s="292"/>
      <c r="DV132" s="292"/>
      <c r="DW132" s="292"/>
      <c r="DX132" s="292"/>
      <c r="DY132" s="292"/>
      <c r="DZ132" s="292"/>
      <c r="EA132" s="292"/>
      <c r="EB132" s="292"/>
      <c r="EC132" s="292"/>
      <c r="ED132" s="292"/>
      <c r="EE132" s="292"/>
      <c r="EF132" s="301"/>
      <c r="EG132" s="301"/>
      <c r="EH132" s="301"/>
      <c r="EI132" s="301"/>
      <c r="EJ132" s="301"/>
      <c r="EK132" s="301"/>
      <c r="EL132" s="301"/>
      <c r="EM132" s="301"/>
      <c r="EN132" s="301"/>
      <c r="EO132" s="317">
        <f t="shared" si="69"/>
        <v>0</v>
      </c>
      <c r="EP132" s="301"/>
      <c r="EQ132" s="293"/>
      <c r="ES132" s="288">
        <f t="shared" si="70"/>
        <v>2014</v>
      </c>
      <c r="ET132" s="289">
        <f t="shared" si="71"/>
        <v>0</v>
      </c>
      <c r="EU132" s="290">
        <f t="shared" si="72"/>
        <v>0</v>
      </c>
      <c r="EV132" s="290">
        <f t="shared" si="73"/>
        <v>0</v>
      </c>
      <c r="EW132" s="290">
        <f t="shared" si="74"/>
        <v>0</v>
      </c>
      <c r="EX132" s="291"/>
      <c r="EY132" s="292"/>
      <c r="EZ132" s="292"/>
      <c r="FA132" s="293"/>
      <c r="FB132" s="294">
        <f t="shared" si="75"/>
        <v>0</v>
      </c>
    </row>
    <row r="133" spans="1:158" s="287" customFormat="1" x14ac:dyDescent="0.15">
      <c r="A133" s="296">
        <v>119</v>
      </c>
      <c r="B133" s="297"/>
      <c r="C133" s="298" t="s">
        <v>161</v>
      </c>
      <c r="D133" s="248">
        <f>IF(C133="","",(VLOOKUP(C133,PD!A:B,2,FALSE)))</f>
        <v>12</v>
      </c>
      <c r="E133" s="299" t="s">
        <v>412</v>
      </c>
      <c r="F133" s="299" t="s">
        <v>549</v>
      </c>
      <c r="G133" s="292" t="s">
        <v>550</v>
      </c>
      <c r="H133" s="300">
        <v>12</v>
      </c>
      <c r="I133" s="292" t="s">
        <v>551</v>
      </c>
      <c r="J133" s="300">
        <v>9</v>
      </c>
      <c r="K133" s="293"/>
      <c r="L133" s="291"/>
      <c r="M133" s="292" t="s">
        <v>312</v>
      </c>
      <c r="N133" s="301"/>
      <c r="O133" s="302">
        <v>1</v>
      </c>
      <c r="P133" s="300">
        <v>15</v>
      </c>
      <c r="Q133" s="303">
        <v>44</v>
      </c>
      <c r="R133" s="302">
        <v>1</v>
      </c>
      <c r="S133" s="292"/>
      <c r="T133" s="300"/>
      <c r="U133" s="293"/>
      <c r="V133" s="296" t="s">
        <v>225</v>
      </c>
      <c r="W133" s="292" t="s">
        <v>552</v>
      </c>
      <c r="X133" s="292"/>
      <c r="Y133" s="292"/>
      <c r="Z133" s="303"/>
      <c r="AA133" s="291"/>
      <c r="AB133" s="300"/>
      <c r="AC133" s="293"/>
      <c r="AD133" s="304"/>
      <c r="AE133" s="301"/>
      <c r="AF133" s="296">
        <v>1</v>
      </c>
      <c r="AG133" s="297">
        <v>4</v>
      </c>
      <c r="AH133" s="305">
        <v>54.52</v>
      </c>
      <c r="AI133" s="306" t="s">
        <v>407</v>
      </c>
      <c r="AJ133" s="302">
        <v>31</v>
      </c>
      <c r="AK133" s="260">
        <f>IF(AJ133="","",(VLOOKUP(AJ133,償却率表!A:B,2,FALSE)))</f>
        <v>3.3000000000000002E-2</v>
      </c>
      <c r="AL133" s="307" t="s">
        <v>153</v>
      </c>
      <c r="AM133" s="262">
        <f>IF(AL133="","",(VLOOKUP(AL133,PD!G:H,2,FALSE)))</f>
        <v>1</v>
      </c>
      <c r="AN133" s="318" t="s">
        <v>553</v>
      </c>
      <c r="AO133" s="309">
        <v>2014</v>
      </c>
      <c r="AP133" s="319" t="s">
        <v>553</v>
      </c>
      <c r="AQ133" s="266">
        <v>2014</v>
      </c>
      <c r="AR133" s="267">
        <f t="shared" si="39"/>
        <v>0</v>
      </c>
      <c r="AS133" s="293">
        <v>2045</v>
      </c>
      <c r="AT133" s="311">
        <v>6696000</v>
      </c>
      <c r="AU133" s="312"/>
      <c r="AV133" s="313"/>
      <c r="AW133" s="314"/>
      <c r="AX133" s="296"/>
      <c r="AY133" s="315" t="s">
        <v>155</v>
      </c>
      <c r="AZ133" s="248">
        <f>IF(AY133="","",(VLOOKUP(AY133,PD!J:K,2,FALSE)))</f>
        <v>1</v>
      </c>
      <c r="BA133" s="300">
        <v>2014</v>
      </c>
      <c r="BB133" s="316">
        <f t="shared" si="76"/>
        <v>0</v>
      </c>
      <c r="BC133" s="291"/>
      <c r="BD133" s="292"/>
      <c r="BE133" s="301"/>
      <c r="BF133" s="274">
        <f t="shared" si="40"/>
        <v>0</v>
      </c>
      <c r="BG133" s="275" t="str">
        <f t="shared" si="41"/>
        <v/>
      </c>
      <c r="BH133" s="276" t="str">
        <f t="shared" si="42"/>
        <v/>
      </c>
      <c r="BI133" s="276" t="str">
        <f t="shared" si="43"/>
        <v/>
      </c>
      <c r="BJ133" s="276" t="str">
        <f t="shared" si="44"/>
        <v/>
      </c>
      <c r="BK133" s="276" t="str">
        <f t="shared" si="45"/>
        <v/>
      </c>
      <c r="BL133" s="276" t="str">
        <f t="shared" si="46"/>
        <v/>
      </c>
      <c r="BM133" s="276" t="str">
        <f t="shared" si="47"/>
        <v/>
      </c>
      <c r="BN133" s="276" t="str">
        <f t="shared" si="48"/>
        <v/>
      </c>
      <c r="BO133" s="276" t="str">
        <f t="shared" si="49"/>
        <v/>
      </c>
      <c r="BP133" s="277" t="str">
        <f t="shared" si="50"/>
        <v/>
      </c>
      <c r="BQ133" s="278"/>
      <c r="BR133" s="279"/>
      <c r="BS133" s="280"/>
      <c r="BT133" s="274">
        <f t="shared" si="51"/>
        <v>0</v>
      </c>
      <c r="BU133" s="275" t="str">
        <f t="shared" si="52"/>
        <v/>
      </c>
      <c r="BV133" s="276" t="str">
        <f t="shared" si="53"/>
        <v/>
      </c>
      <c r="BW133" s="276" t="str">
        <f t="shared" si="54"/>
        <v/>
      </c>
      <c r="BX133" s="276" t="str">
        <f t="shared" si="55"/>
        <v/>
      </c>
      <c r="BY133" s="276" t="str">
        <f t="shared" si="56"/>
        <v/>
      </c>
      <c r="BZ133" s="276" t="str">
        <f t="shared" si="57"/>
        <v/>
      </c>
      <c r="CA133" s="276" t="str">
        <f t="shared" si="58"/>
        <v/>
      </c>
      <c r="CB133" s="276" t="str">
        <f t="shared" si="59"/>
        <v/>
      </c>
      <c r="CC133" s="276" t="str">
        <f t="shared" si="60"/>
        <v/>
      </c>
      <c r="CD133" s="276" t="str">
        <f t="shared" si="61"/>
        <v/>
      </c>
      <c r="CE133" s="277" t="str">
        <f t="shared" si="62"/>
        <v/>
      </c>
      <c r="CF133" s="278"/>
      <c r="CG133" s="281"/>
      <c r="CH133" s="281"/>
      <c r="CI133" s="281"/>
      <c r="CJ133" s="280"/>
      <c r="CK133" s="282">
        <f t="shared" si="63"/>
        <v>0</v>
      </c>
      <c r="CL133" s="283">
        <f t="shared" si="64"/>
        <v>6696000</v>
      </c>
      <c r="CM133" s="284">
        <f t="shared" si="65"/>
        <v>0</v>
      </c>
      <c r="CN133" s="284">
        <f t="shared" si="66"/>
        <v>0</v>
      </c>
      <c r="CO133" s="284">
        <f t="shared" si="67"/>
        <v>6696000</v>
      </c>
      <c r="CP133" s="280">
        <f t="shared" si="68"/>
        <v>6696000</v>
      </c>
      <c r="CQ133" s="285"/>
      <c r="CR133" s="291"/>
      <c r="CS133" s="293"/>
      <c r="CV133" s="291"/>
      <c r="CW133" s="292"/>
      <c r="CX133" s="292"/>
      <c r="CY133" s="292"/>
      <c r="CZ133" s="292"/>
      <c r="DA133" s="292"/>
      <c r="DB133" s="292"/>
      <c r="DC133" s="292"/>
      <c r="DD133" s="292"/>
      <c r="DE133" s="293"/>
      <c r="DF133" s="291"/>
      <c r="DG133" s="292"/>
      <c r="DH133" s="292"/>
      <c r="DI133" s="292"/>
      <c r="DJ133" s="292"/>
      <c r="DK133" s="292"/>
      <c r="DL133" s="292"/>
      <c r="DM133" s="292"/>
      <c r="DN133" s="292"/>
      <c r="DO133" s="292"/>
      <c r="DP133" s="293"/>
      <c r="DQ133" s="141"/>
      <c r="DR133" s="291"/>
      <c r="DS133" s="292"/>
      <c r="DT133" s="292"/>
      <c r="DU133" s="292"/>
      <c r="DV133" s="292"/>
      <c r="DW133" s="292"/>
      <c r="DX133" s="292"/>
      <c r="DY133" s="292"/>
      <c r="DZ133" s="292"/>
      <c r="EA133" s="292"/>
      <c r="EB133" s="292"/>
      <c r="EC133" s="292"/>
      <c r="ED133" s="292"/>
      <c r="EE133" s="292"/>
      <c r="EF133" s="301"/>
      <c r="EG133" s="301"/>
      <c r="EH133" s="301"/>
      <c r="EI133" s="301"/>
      <c r="EJ133" s="301"/>
      <c r="EK133" s="301"/>
      <c r="EL133" s="301"/>
      <c r="EM133" s="301"/>
      <c r="EN133" s="301"/>
      <c r="EO133" s="317">
        <f t="shared" si="69"/>
        <v>0</v>
      </c>
      <c r="EP133" s="301"/>
      <c r="EQ133" s="293"/>
      <c r="ES133" s="288">
        <f t="shared" si="70"/>
        <v>2014</v>
      </c>
      <c r="ET133" s="289">
        <f t="shared" si="71"/>
        <v>0</v>
      </c>
      <c r="EU133" s="290">
        <f t="shared" si="72"/>
        <v>0</v>
      </c>
      <c r="EV133" s="290">
        <f t="shared" si="73"/>
        <v>0</v>
      </c>
      <c r="EW133" s="290">
        <f t="shared" si="74"/>
        <v>0</v>
      </c>
      <c r="EX133" s="291"/>
      <c r="EY133" s="292"/>
      <c r="EZ133" s="292"/>
      <c r="FA133" s="293"/>
      <c r="FB133" s="294">
        <f t="shared" si="75"/>
        <v>0</v>
      </c>
    </row>
    <row r="134" spans="1:158" s="287" customFormat="1" x14ac:dyDescent="0.15">
      <c r="A134" s="296">
        <v>120</v>
      </c>
      <c r="B134" s="297"/>
      <c r="C134" s="298" t="s">
        <v>161</v>
      </c>
      <c r="D134" s="248">
        <f>IF(C134="","",(VLOOKUP(C134,PD!A:B,2,FALSE)))</f>
        <v>12</v>
      </c>
      <c r="E134" s="299" t="s">
        <v>412</v>
      </c>
      <c r="F134" s="299" t="s">
        <v>554</v>
      </c>
      <c r="G134" s="292" t="s">
        <v>550</v>
      </c>
      <c r="H134" s="300">
        <v>12</v>
      </c>
      <c r="I134" s="292" t="s">
        <v>555</v>
      </c>
      <c r="J134" s="300">
        <v>4</v>
      </c>
      <c r="K134" s="293"/>
      <c r="L134" s="291"/>
      <c r="M134" s="292" t="s">
        <v>312</v>
      </c>
      <c r="N134" s="301"/>
      <c r="O134" s="302">
        <v>1</v>
      </c>
      <c r="P134" s="300">
        <v>15</v>
      </c>
      <c r="Q134" s="303">
        <v>44</v>
      </c>
      <c r="R134" s="302">
        <v>1</v>
      </c>
      <c r="S134" s="292"/>
      <c r="T134" s="300"/>
      <c r="U134" s="293"/>
      <c r="V134" s="296" t="s">
        <v>225</v>
      </c>
      <c r="W134" s="292" t="s">
        <v>556</v>
      </c>
      <c r="X134" s="292"/>
      <c r="Y134" s="292"/>
      <c r="Z134" s="303"/>
      <c r="AA134" s="291"/>
      <c r="AB134" s="300"/>
      <c r="AC134" s="293"/>
      <c r="AD134" s="304"/>
      <c r="AE134" s="301"/>
      <c r="AF134" s="296">
        <v>1</v>
      </c>
      <c r="AG134" s="297">
        <v>4</v>
      </c>
      <c r="AH134" s="305">
        <v>54.52</v>
      </c>
      <c r="AI134" s="306" t="s">
        <v>407</v>
      </c>
      <c r="AJ134" s="302">
        <v>31</v>
      </c>
      <c r="AK134" s="260">
        <f>IF(AJ134="","",(VLOOKUP(AJ134,償却率表!A:B,2,FALSE)))</f>
        <v>3.3000000000000002E-2</v>
      </c>
      <c r="AL134" s="307" t="s">
        <v>153</v>
      </c>
      <c r="AM134" s="262">
        <f>IF(AL134="","",(VLOOKUP(AL134,PD!G:H,2,FALSE)))</f>
        <v>1</v>
      </c>
      <c r="AN134" s="318" t="s">
        <v>557</v>
      </c>
      <c r="AO134" s="309">
        <v>2014</v>
      </c>
      <c r="AP134" s="319" t="s">
        <v>557</v>
      </c>
      <c r="AQ134" s="266">
        <v>2014</v>
      </c>
      <c r="AR134" s="267">
        <f t="shared" si="39"/>
        <v>0</v>
      </c>
      <c r="AS134" s="293">
        <v>2045</v>
      </c>
      <c r="AT134" s="311">
        <v>6696000</v>
      </c>
      <c r="AU134" s="312"/>
      <c r="AV134" s="313"/>
      <c r="AW134" s="314"/>
      <c r="AX134" s="296"/>
      <c r="AY134" s="315" t="s">
        <v>155</v>
      </c>
      <c r="AZ134" s="248">
        <f>IF(AY134="","",(VLOOKUP(AY134,PD!J:K,2,FALSE)))</f>
        <v>1</v>
      </c>
      <c r="BA134" s="300">
        <v>2014</v>
      </c>
      <c r="BB134" s="316">
        <f t="shared" si="76"/>
        <v>0</v>
      </c>
      <c r="BC134" s="291"/>
      <c r="BD134" s="292"/>
      <c r="BE134" s="301"/>
      <c r="BF134" s="274">
        <f t="shared" si="40"/>
        <v>0</v>
      </c>
      <c r="BG134" s="275" t="str">
        <f t="shared" si="41"/>
        <v/>
      </c>
      <c r="BH134" s="276" t="str">
        <f t="shared" si="42"/>
        <v/>
      </c>
      <c r="BI134" s="276" t="str">
        <f t="shared" si="43"/>
        <v/>
      </c>
      <c r="BJ134" s="276" t="str">
        <f t="shared" si="44"/>
        <v/>
      </c>
      <c r="BK134" s="276" t="str">
        <f t="shared" si="45"/>
        <v/>
      </c>
      <c r="BL134" s="276" t="str">
        <f t="shared" si="46"/>
        <v/>
      </c>
      <c r="BM134" s="276" t="str">
        <f t="shared" si="47"/>
        <v/>
      </c>
      <c r="BN134" s="276" t="str">
        <f t="shared" si="48"/>
        <v/>
      </c>
      <c r="BO134" s="276" t="str">
        <f t="shared" si="49"/>
        <v/>
      </c>
      <c r="BP134" s="277" t="str">
        <f t="shared" si="50"/>
        <v/>
      </c>
      <c r="BQ134" s="278"/>
      <c r="BR134" s="279"/>
      <c r="BS134" s="280"/>
      <c r="BT134" s="274">
        <f t="shared" si="51"/>
        <v>0</v>
      </c>
      <c r="BU134" s="275" t="str">
        <f t="shared" si="52"/>
        <v/>
      </c>
      <c r="BV134" s="276" t="str">
        <f t="shared" si="53"/>
        <v/>
      </c>
      <c r="BW134" s="276" t="str">
        <f t="shared" si="54"/>
        <v/>
      </c>
      <c r="BX134" s="276" t="str">
        <f t="shared" si="55"/>
        <v/>
      </c>
      <c r="BY134" s="276" t="str">
        <f t="shared" si="56"/>
        <v/>
      </c>
      <c r="BZ134" s="276" t="str">
        <f t="shared" si="57"/>
        <v/>
      </c>
      <c r="CA134" s="276" t="str">
        <f t="shared" si="58"/>
        <v/>
      </c>
      <c r="CB134" s="276" t="str">
        <f t="shared" si="59"/>
        <v/>
      </c>
      <c r="CC134" s="276" t="str">
        <f t="shared" si="60"/>
        <v/>
      </c>
      <c r="CD134" s="276" t="str">
        <f t="shared" si="61"/>
        <v/>
      </c>
      <c r="CE134" s="277" t="str">
        <f t="shared" si="62"/>
        <v/>
      </c>
      <c r="CF134" s="278"/>
      <c r="CG134" s="281"/>
      <c r="CH134" s="281"/>
      <c r="CI134" s="281"/>
      <c r="CJ134" s="280"/>
      <c r="CK134" s="282">
        <f t="shared" si="63"/>
        <v>0</v>
      </c>
      <c r="CL134" s="283">
        <f t="shared" si="64"/>
        <v>6696000</v>
      </c>
      <c r="CM134" s="284">
        <f t="shared" si="65"/>
        <v>0</v>
      </c>
      <c r="CN134" s="284">
        <f t="shared" si="66"/>
        <v>0</v>
      </c>
      <c r="CO134" s="284">
        <f t="shared" si="67"/>
        <v>6696000</v>
      </c>
      <c r="CP134" s="280">
        <f t="shared" si="68"/>
        <v>6696000</v>
      </c>
      <c r="CQ134" s="285"/>
      <c r="CR134" s="291"/>
      <c r="CS134" s="293"/>
      <c r="CV134" s="291"/>
      <c r="CW134" s="292"/>
      <c r="CX134" s="292"/>
      <c r="CY134" s="292"/>
      <c r="CZ134" s="292"/>
      <c r="DA134" s="292"/>
      <c r="DB134" s="292"/>
      <c r="DC134" s="292"/>
      <c r="DD134" s="292"/>
      <c r="DE134" s="293"/>
      <c r="DF134" s="291"/>
      <c r="DG134" s="292"/>
      <c r="DH134" s="292"/>
      <c r="DI134" s="292"/>
      <c r="DJ134" s="292"/>
      <c r="DK134" s="292"/>
      <c r="DL134" s="292"/>
      <c r="DM134" s="292"/>
      <c r="DN134" s="292"/>
      <c r="DO134" s="292"/>
      <c r="DP134" s="293"/>
      <c r="DQ134" s="141"/>
      <c r="DR134" s="291"/>
      <c r="DS134" s="292"/>
      <c r="DT134" s="292"/>
      <c r="DU134" s="292"/>
      <c r="DV134" s="292"/>
      <c r="DW134" s="292"/>
      <c r="DX134" s="292"/>
      <c r="DY134" s="292"/>
      <c r="DZ134" s="292"/>
      <c r="EA134" s="292"/>
      <c r="EB134" s="292"/>
      <c r="EC134" s="292"/>
      <c r="ED134" s="292"/>
      <c r="EE134" s="292"/>
      <c r="EF134" s="301"/>
      <c r="EG134" s="301"/>
      <c r="EH134" s="301"/>
      <c r="EI134" s="301"/>
      <c r="EJ134" s="301"/>
      <c r="EK134" s="301"/>
      <c r="EL134" s="301"/>
      <c r="EM134" s="301"/>
      <c r="EN134" s="301"/>
      <c r="EO134" s="317">
        <f t="shared" si="69"/>
        <v>0</v>
      </c>
      <c r="EP134" s="301"/>
      <c r="EQ134" s="293"/>
      <c r="ES134" s="288">
        <f t="shared" si="70"/>
        <v>2014</v>
      </c>
      <c r="ET134" s="289">
        <f t="shared" si="71"/>
        <v>0</v>
      </c>
      <c r="EU134" s="290">
        <f t="shared" si="72"/>
        <v>0</v>
      </c>
      <c r="EV134" s="290">
        <f t="shared" si="73"/>
        <v>0</v>
      </c>
      <c r="EW134" s="290">
        <f t="shared" si="74"/>
        <v>0</v>
      </c>
      <c r="EX134" s="291"/>
      <c r="EY134" s="292"/>
      <c r="EZ134" s="292"/>
      <c r="FA134" s="293"/>
      <c r="FB134" s="294">
        <f t="shared" si="75"/>
        <v>0</v>
      </c>
    </row>
    <row r="135" spans="1:158" s="287" customFormat="1" x14ac:dyDescent="0.15">
      <c r="A135" s="296">
        <v>121</v>
      </c>
      <c r="B135" s="297"/>
      <c r="C135" s="298" t="s">
        <v>161</v>
      </c>
      <c r="D135" s="248">
        <f>IF(C135="","",(VLOOKUP(C135,PD!A:B,2,FALSE)))</f>
        <v>12</v>
      </c>
      <c r="E135" s="299" t="s">
        <v>412</v>
      </c>
      <c r="F135" s="299" t="s">
        <v>558</v>
      </c>
      <c r="G135" s="292" t="s">
        <v>559</v>
      </c>
      <c r="H135" s="300">
        <v>12</v>
      </c>
      <c r="I135" s="292" t="s">
        <v>560</v>
      </c>
      <c r="J135" s="300">
        <v>3</v>
      </c>
      <c r="K135" s="293"/>
      <c r="L135" s="291"/>
      <c r="M135" s="292" t="s">
        <v>381</v>
      </c>
      <c r="N135" s="301"/>
      <c r="O135" s="302">
        <v>1</v>
      </c>
      <c r="P135" s="300">
        <v>15</v>
      </c>
      <c r="Q135" s="303">
        <v>30</v>
      </c>
      <c r="R135" s="302">
        <v>1</v>
      </c>
      <c r="S135" s="292"/>
      <c r="T135" s="300"/>
      <c r="U135" s="293"/>
      <c r="V135" s="296" t="s">
        <v>225</v>
      </c>
      <c r="W135" s="292" t="s">
        <v>561</v>
      </c>
      <c r="X135" s="292"/>
      <c r="Y135" s="292"/>
      <c r="Z135" s="303"/>
      <c r="AA135" s="291"/>
      <c r="AB135" s="300"/>
      <c r="AC135" s="293"/>
      <c r="AD135" s="304"/>
      <c r="AE135" s="301"/>
      <c r="AF135" s="296">
        <v>1</v>
      </c>
      <c r="AG135" s="297">
        <v>2</v>
      </c>
      <c r="AH135" s="305">
        <v>35.08</v>
      </c>
      <c r="AI135" s="306" t="s">
        <v>407</v>
      </c>
      <c r="AJ135" s="302">
        <v>38</v>
      </c>
      <c r="AK135" s="260">
        <f>IF(AJ135="","",(VLOOKUP(AJ135,償却率表!A:B,2,FALSE)))</f>
        <v>2.7E-2</v>
      </c>
      <c r="AL135" s="307" t="s">
        <v>153</v>
      </c>
      <c r="AM135" s="262">
        <f>IF(AL135="","",(VLOOKUP(AL135,PD!G:H,2,FALSE)))</f>
        <v>1</v>
      </c>
      <c r="AN135" s="318" t="s">
        <v>562</v>
      </c>
      <c r="AO135" s="309">
        <v>2000</v>
      </c>
      <c r="AP135" s="319" t="s">
        <v>562</v>
      </c>
      <c r="AQ135" s="266">
        <v>2000</v>
      </c>
      <c r="AR135" s="267">
        <f t="shared" si="39"/>
        <v>14</v>
      </c>
      <c r="AS135" s="293">
        <v>2038</v>
      </c>
      <c r="AT135" s="311">
        <v>20583150</v>
      </c>
      <c r="AU135" s="312"/>
      <c r="AV135" s="313"/>
      <c r="AW135" s="314"/>
      <c r="AX135" s="296"/>
      <c r="AY135" s="315" t="s">
        <v>155</v>
      </c>
      <c r="AZ135" s="248">
        <f>IF(AY135="","",(VLOOKUP(AY135,PD!J:K,2,FALSE)))</f>
        <v>1</v>
      </c>
      <c r="BA135" s="300">
        <v>2014</v>
      </c>
      <c r="BB135" s="316">
        <f t="shared" si="76"/>
        <v>0</v>
      </c>
      <c r="BC135" s="291"/>
      <c r="BD135" s="292"/>
      <c r="BE135" s="301"/>
      <c r="BF135" s="274">
        <f t="shared" si="40"/>
        <v>0</v>
      </c>
      <c r="BG135" s="275" t="str">
        <f t="shared" si="41"/>
        <v/>
      </c>
      <c r="BH135" s="276" t="str">
        <f t="shared" si="42"/>
        <v/>
      </c>
      <c r="BI135" s="276" t="str">
        <f t="shared" si="43"/>
        <v/>
      </c>
      <c r="BJ135" s="276" t="str">
        <f t="shared" si="44"/>
        <v/>
      </c>
      <c r="BK135" s="276" t="str">
        <f t="shared" si="45"/>
        <v/>
      </c>
      <c r="BL135" s="276" t="str">
        <f t="shared" si="46"/>
        <v/>
      </c>
      <c r="BM135" s="276" t="str">
        <f t="shared" si="47"/>
        <v/>
      </c>
      <c r="BN135" s="276" t="str">
        <f t="shared" si="48"/>
        <v/>
      </c>
      <c r="BO135" s="276" t="str">
        <f t="shared" si="49"/>
        <v/>
      </c>
      <c r="BP135" s="277" t="str">
        <f t="shared" si="50"/>
        <v/>
      </c>
      <c r="BQ135" s="278"/>
      <c r="BR135" s="279"/>
      <c r="BS135" s="280"/>
      <c r="BT135" s="274">
        <f t="shared" si="51"/>
        <v>0</v>
      </c>
      <c r="BU135" s="275" t="str">
        <f t="shared" si="52"/>
        <v/>
      </c>
      <c r="BV135" s="276" t="str">
        <f t="shared" si="53"/>
        <v/>
      </c>
      <c r="BW135" s="276" t="str">
        <f t="shared" si="54"/>
        <v/>
      </c>
      <c r="BX135" s="276" t="str">
        <f t="shared" si="55"/>
        <v/>
      </c>
      <c r="BY135" s="276" t="str">
        <f t="shared" si="56"/>
        <v/>
      </c>
      <c r="BZ135" s="276" t="str">
        <f t="shared" si="57"/>
        <v/>
      </c>
      <c r="CA135" s="276" t="str">
        <f t="shared" si="58"/>
        <v/>
      </c>
      <c r="CB135" s="276" t="str">
        <f t="shared" si="59"/>
        <v/>
      </c>
      <c r="CC135" s="276" t="str">
        <f t="shared" si="60"/>
        <v/>
      </c>
      <c r="CD135" s="276" t="str">
        <f t="shared" si="61"/>
        <v/>
      </c>
      <c r="CE135" s="277" t="str">
        <f t="shared" si="62"/>
        <v/>
      </c>
      <c r="CF135" s="278"/>
      <c r="CG135" s="281"/>
      <c r="CH135" s="281"/>
      <c r="CI135" s="281"/>
      <c r="CJ135" s="280"/>
      <c r="CK135" s="282">
        <f t="shared" si="63"/>
        <v>0</v>
      </c>
      <c r="CL135" s="283">
        <f t="shared" si="64"/>
        <v>20583150</v>
      </c>
      <c r="CM135" s="284">
        <f t="shared" si="65"/>
        <v>555745</v>
      </c>
      <c r="CN135" s="284">
        <f t="shared" si="66"/>
        <v>7780430</v>
      </c>
      <c r="CO135" s="284">
        <f t="shared" si="67"/>
        <v>12802720</v>
      </c>
      <c r="CP135" s="280">
        <f t="shared" si="68"/>
        <v>13358465</v>
      </c>
      <c r="CQ135" s="285"/>
      <c r="CR135" s="291"/>
      <c r="CS135" s="293"/>
      <c r="CV135" s="291"/>
      <c r="CW135" s="292"/>
      <c r="CX135" s="292"/>
      <c r="CY135" s="292"/>
      <c r="CZ135" s="292"/>
      <c r="DA135" s="292"/>
      <c r="DB135" s="292"/>
      <c r="DC135" s="292"/>
      <c r="DD135" s="292"/>
      <c r="DE135" s="293"/>
      <c r="DF135" s="291"/>
      <c r="DG135" s="292"/>
      <c r="DH135" s="292"/>
      <c r="DI135" s="292"/>
      <c r="DJ135" s="292"/>
      <c r="DK135" s="292"/>
      <c r="DL135" s="292"/>
      <c r="DM135" s="292"/>
      <c r="DN135" s="292"/>
      <c r="DO135" s="292"/>
      <c r="DP135" s="293"/>
      <c r="DQ135" s="141"/>
      <c r="DR135" s="291"/>
      <c r="DS135" s="292"/>
      <c r="DT135" s="292"/>
      <c r="DU135" s="292"/>
      <c r="DV135" s="292"/>
      <c r="DW135" s="292"/>
      <c r="DX135" s="292"/>
      <c r="DY135" s="292"/>
      <c r="DZ135" s="292"/>
      <c r="EA135" s="292"/>
      <c r="EB135" s="292"/>
      <c r="EC135" s="292"/>
      <c r="ED135" s="292"/>
      <c r="EE135" s="292"/>
      <c r="EF135" s="301"/>
      <c r="EG135" s="301"/>
      <c r="EH135" s="301"/>
      <c r="EI135" s="301"/>
      <c r="EJ135" s="301"/>
      <c r="EK135" s="301"/>
      <c r="EL135" s="301"/>
      <c r="EM135" s="301"/>
      <c r="EN135" s="301"/>
      <c r="EO135" s="317">
        <f t="shared" si="69"/>
        <v>555745</v>
      </c>
      <c r="EP135" s="301"/>
      <c r="EQ135" s="293"/>
      <c r="ES135" s="288">
        <f t="shared" si="70"/>
        <v>2014</v>
      </c>
      <c r="ET135" s="289">
        <f t="shared" si="71"/>
        <v>0</v>
      </c>
      <c r="EU135" s="290">
        <f t="shared" si="72"/>
        <v>0</v>
      </c>
      <c r="EV135" s="290">
        <f t="shared" si="73"/>
        <v>0</v>
      </c>
      <c r="EW135" s="290">
        <f t="shared" si="74"/>
        <v>0</v>
      </c>
      <c r="EX135" s="291"/>
      <c r="EY135" s="292"/>
      <c r="EZ135" s="292"/>
      <c r="FA135" s="293"/>
      <c r="FB135" s="294">
        <f t="shared" si="75"/>
        <v>0</v>
      </c>
    </row>
    <row r="136" spans="1:158" s="287" customFormat="1" x14ac:dyDescent="0.15">
      <c r="A136" s="296">
        <v>122</v>
      </c>
      <c r="B136" s="297"/>
      <c r="C136" s="298" t="s">
        <v>161</v>
      </c>
      <c r="D136" s="248">
        <f>IF(C136="","",(VLOOKUP(C136,PD!A:B,2,FALSE)))</f>
        <v>12</v>
      </c>
      <c r="E136" s="299" t="s">
        <v>412</v>
      </c>
      <c r="F136" s="299" t="s">
        <v>563</v>
      </c>
      <c r="G136" s="292" t="s">
        <v>564</v>
      </c>
      <c r="H136" s="300">
        <v>12</v>
      </c>
      <c r="I136" s="292" t="s">
        <v>565</v>
      </c>
      <c r="J136" s="300">
        <v>1</v>
      </c>
      <c r="K136" s="293"/>
      <c r="L136" s="291"/>
      <c r="M136" s="292" t="s">
        <v>381</v>
      </c>
      <c r="N136" s="301"/>
      <c r="O136" s="302">
        <v>1</v>
      </c>
      <c r="P136" s="300">
        <v>15</v>
      </c>
      <c r="Q136" s="303">
        <v>30</v>
      </c>
      <c r="R136" s="302">
        <v>1</v>
      </c>
      <c r="S136" s="292"/>
      <c r="T136" s="300"/>
      <c r="U136" s="293"/>
      <c r="V136" s="296" t="s">
        <v>225</v>
      </c>
      <c r="W136" s="292" t="s">
        <v>566</v>
      </c>
      <c r="X136" s="292"/>
      <c r="Y136" s="292"/>
      <c r="Z136" s="303"/>
      <c r="AA136" s="291"/>
      <c r="AB136" s="300"/>
      <c r="AC136" s="293"/>
      <c r="AD136" s="304"/>
      <c r="AE136" s="301"/>
      <c r="AF136" s="296">
        <v>1</v>
      </c>
      <c r="AG136" s="297">
        <v>3</v>
      </c>
      <c r="AH136" s="305">
        <v>12.37</v>
      </c>
      <c r="AI136" s="306" t="s">
        <v>407</v>
      </c>
      <c r="AJ136" s="302">
        <v>34</v>
      </c>
      <c r="AK136" s="260">
        <f>IF(AJ136="","",(VLOOKUP(AJ136,償却率表!A:B,2,FALSE)))</f>
        <v>0.03</v>
      </c>
      <c r="AL136" s="307" t="s">
        <v>153</v>
      </c>
      <c r="AM136" s="262">
        <f>IF(AL136="","",(VLOOKUP(AL136,PD!G:H,2,FALSE)))</f>
        <v>1</v>
      </c>
      <c r="AN136" s="318" t="s">
        <v>567</v>
      </c>
      <c r="AO136" s="309">
        <v>1972</v>
      </c>
      <c r="AP136" s="319" t="s">
        <v>567</v>
      </c>
      <c r="AQ136" s="266">
        <v>1972</v>
      </c>
      <c r="AR136" s="267">
        <f t="shared" si="39"/>
        <v>42</v>
      </c>
      <c r="AS136" s="293">
        <v>2006</v>
      </c>
      <c r="AT136" s="311"/>
      <c r="AU136" s="312"/>
      <c r="AV136" s="313">
        <v>1210000</v>
      </c>
      <c r="AW136" s="314"/>
      <c r="AX136" s="296">
        <v>1</v>
      </c>
      <c r="AY136" s="315" t="s">
        <v>438</v>
      </c>
      <c r="AZ136" s="248">
        <f>IF(AY136="","",(VLOOKUP(AY136,PD!J:K,2,FALSE)))</f>
        <v>3</v>
      </c>
      <c r="BA136" s="300">
        <v>2014</v>
      </c>
      <c r="BB136" s="316">
        <f t="shared" si="76"/>
        <v>0</v>
      </c>
      <c r="BC136" s="291"/>
      <c r="BD136" s="292"/>
      <c r="BE136" s="301"/>
      <c r="BF136" s="274">
        <f t="shared" si="40"/>
        <v>0</v>
      </c>
      <c r="BG136" s="275" t="str">
        <f t="shared" si="41"/>
        <v/>
      </c>
      <c r="BH136" s="276" t="str">
        <f t="shared" si="42"/>
        <v/>
      </c>
      <c r="BI136" s="276" t="str">
        <f t="shared" si="43"/>
        <v/>
      </c>
      <c r="BJ136" s="276" t="str">
        <f t="shared" si="44"/>
        <v/>
      </c>
      <c r="BK136" s="276" t="str">
        <f t="shared" si="45"/>
        <v/>
      </c>
      <c r="BL136" s="276" t="str">
        <f t="shared" si="46"/>
        <v/>
      </c>
      <c r="BM136" s="276" t="str">
        <f t="shared" si="47"/>
        <v/>
      </c>
      <c r="BN136" s="276" t="str">
        <f t="shared" si="48"/>
        <v/>
      </c>
      <c r="BO136" s="276" t="str">
        <f t="shared" si="49"/>
        <v/>
      </c>
      <c r="BP136" s="277" t="str">
        <f t="shared" si="50"/>
        <v/>
      </c>
      <c r="BQ136" s="278"/>
      <c r="BR136" s="279"/>
      <c r="BS136" s="280"/>
      <c r="BT136" s="274">
        <f t="shared" si="51"/>
        <v>0</v>
      </c>
      <c r="BU136" s="275" t="str">
        <f t="shared" si="52"/>
        <v/>
      </c>
      <c r="BV136" s="276" t="str">
        <f t="shared" si="53"/>
        <v/>
      </c>
      <c r="BW136" s="276" t="str">
        <f t="shared" si="54"/>
        <v/>
      </c>
      <c r="BX136" s="276" t="str">
        <f t="shared" si="55"/>
        <v/>
      </c>
      <c r="BY136" s="276" t="str">
        <f t="shared" si="56"/>
        <v/>
      </c>
      <c r="BZ136" s="276" t="str">
        <f t="shared" si="57"/>
        <v/>
      </c>
      <c r="CA136" s="276" t="str">
        <f t="shared" si="58"/>
        <v/>
      </c>
      <c r="CB136" s="276" t="str">
        <f t="shared" si="59"/>
        <v/>
      </c>
      <c r="CC136" s="276" t="str">
        <f t="shared" si="60"/>
        <v/>
      </c>
      <c r="CD136" s="276" t="str">
        <f t="shared" si="61"/>
        <v/>
      </c>
      <c r="CE136" s="277" t="str">
        <f t="shared" si="62"/>
        <v/>
      </c>
      <c r="CF136" s="278"/>
      <c r="CG136" s="281"/>
      <c r="CH136" s="281"/>
      <c r="CI136" s="281"/>
      <c r="CJ136" s="280"/>
      <c r="CK136" s="282">
        <f t="shared" si="63"/>
        <v>0</v>
      </c>
      <c r="CL136" s="283">
        <f t="shared" si="64"/>
        <v>1210000</v>
      </c>
      <c r="CM136" s="284">
        <f t="shared" si="65"/>
        <v>0</v>
      </c>
      <c r="CN136" s="284">
        <f t="shared" si="66"/>
        <v>1209999</v>
      </c>
      <c r="CO136" s="284">
        <f t="shared" si="67"/>
        <v>1</v>
      </c>
      <c r="CP136" s="280">
        <f t="shared" si="68"/>
        <v>1</v>
      </c>
      <c r="CQ136" s="285"/>
      <c r="CR136" s="291"/>
      <c r="CS136" s="293"/>
      <c r="CV136" s="291"/>
      <c r="CW136" s="292"/>
      <c r="CX136" s="292"/>
      <c r="CY136" s="292"/>
      <c r="CZ136" s="292"/>
      <c r="DA136" s="292"/>
      <c r="DB136" s="292"/>
      <c r="DC136" s="292"/>
      <c r="DD136" s="292"/>
      <c r="DE136" s="293"/>
      <c r="DF136" s="291"/>
      <c r="DG136" s="292"/>
      <c r="DH136" s="292"/>
      <c r="DI136" s="292"/>
      <c r="DJ136" s="292"/>
      <c r="DK136" s="292"/>
      <c r="DL136" s="292"/>
      <c r="DM136" s="292"/>
      <c r="DN136" s="292"/>
      <c r="DO136" s="292"/>
      <c r="DP136" s="293"/>
      <c r="DQ136" s="141"/>
      <c r="DR136" s="291"/>
      <c r="DS136" s="292"/>
      <c r="DT136" s="292"/>
      <c r="DU136" s="292"/>
      <c r="DV136" s="292"/>
      <c r="DW136" s="292"/>
      <c r="DX136" s="292"/>
      <c r="DY136" s="292"/>
      <c r="DZ136" s="292"/>
      <c r="EA136" s="292"/>
      <c r="EB136" s="292"/>
      <c r="EC136" s="292"/>
      <c r="ED136" s="292"/>
      <c r="EE136" s="292"/>
      <c r="EF136" s="301"/>
      <c r="EG136" s="301"/>
      <c r="EH136" s="301"/>
      <c r="EI136" s="301"/>
      <c r="EJ136" s="301"/>
      <c r="EK136" s="301"/>
      <c r="EL136" s="301"/>
      <c r="EM136" s="301"/>
      <c r="EN136" s="301"/>
      <c r="EO136" s="317">
        <f t="shared" si="69"/>
        <v>0</v>
      </c>
      <c r="EP136" s="301"/>
      <c r="EQ136" s="293"/>
      <c r="ES136" s="288">
        <f t="shared" si="70"/>
        <v>2014</v>
      </c>
      <c r="ET136" s="289">
        <f t="shared" si="71"/>
        <v>0</v>
      </c>
      <c r="EU136" s="290">
        <f t="shared" si="72"/>
        <v>0</v>
      </c>
      <c r="EV136" s="290">
        <f t="shared" si="73"/>
        <v>0</v>
      </c>
      <c r="EW136" s="290">
        <f t="shared" si="74"/>
        <v>0</v>
      </c>
      <c r="EX136" s="291"/>
      <c r="EY136" s="292"/>
      <c r="EZ136" s="292"/>
      <c r="FA136" s="293"/>
      <c r="FB136" s="294">
        <f t="shared" si="75"/>
        <v>0</v>
      </c>
    </row>
    <row r="137" spans="1:158" s="287" customFormat="1" x14ac:dyDescent="0.15">
      <c r="A137" s="296">
        <v>123</v>
      </c>
      <c r="B137" s="297"/>
      <c r="C137" s="298" t="s">
        <v>161</v>
      </c>
      <c r="D137" s="248">
        <f>IF(C137="","",(VLOOKUP(C137,PD!A:B,2,FALSE)))</f>
        <v>12</v>
      </c>
      <c r="E137" s="299" t="s">
        <v>412</v>
      </c>
      <c r="F137" s="299" t="s">
        <v>568</v>
      </c>
      <c r="G137" s="292" t="s">
        <v>439</v>
      </c>
      <c r="H137" s="300">
        <v>12</v>
      </c>
      <c r="I137" s="292" t="s">
        <v>569</v>
      </c>
      <c r="J137" s="300">
        <v>3</v>
      </c>
      <c r="K137" s="293"/>
      <c r="L137" s="291"/>
      <c r="M137" s="292" t="s">
        <v>381</v>
      </c>
      <c r="N137" s="301"/>
      <c r="O137" s="302">
        <v>1</v>
      </c>
      <c r="P137" s="300">
        <v>15</v>
      </c>
      <c r="Q137" s="303">
        <v>30</v>
      </c>
      <c r="R137" s="302">
        <v>1</v>
      </c>
      <c r="S137" s="292"/>
      <c r="T137" s="300"/>
      <c r="U137" s="293"/>
      <c r="V137" s="296" t="s">
        <v>225</v>
      </c>
      <c r="W137" s="292" t="s">
        <v>570</v>
      </c>
      <c r="X137" s="292"/>
      <c r="Y137" s="292"/>
      <c r="Z137" s="303"/>
      <c r="AA137" s="291"/>
      <c r="AB137" s="300"/>
      <c r="AC137" s="293"/>
      <c r="AD137" s="304"/>
      <c r="AE137" s="301"/>
      <c r="AF137" s="296">
        <v>1</v>
      </c>
      <c r="AG137" s="297">
        <v>5</v>
      </c>
      <c r="AH137" s="305">
        <v>28.98</v>
      </c>
      <c r="AI137" s="306" t="s">
        <v>407</v>
      </c>
      <c r="AJ137" s="302">
        <v>15</v>
      </c>
      <c r="AK137" s="260">
        <f>IF(AJ137="","",(VLOOKUP(AJ137,償却率表!A:B,2,FALSE)))</f>
        <v>6.7000000000000004E-2</v>
      </c>
      <c r="AL137" s="307" t="s">
        <v>153</v>
      </c>
      <c r="AM137" s="262">
        <f>IF(AL137="","",(VLOOKUP(AL137,PD!G:H,2,FALSE)))</f>
        <v>1</v>
      </c>
      <c r="AN137" s="318" t="s">
        <v>571</v>
      </c>
      <c r="AO137" s="309">
        <v>1989</v>
      </c>
      <c r="AP137" s="319" t="s">
        <v>571</v>
      </c>
      <c r="AQ137" s="266">
        <v>1989</v>
      </c>
      <c r="AR137" s="267">
        <f t="shared" si="39"/>
        <v>25</v>
      </c>
      <c r="AS137" s="293">
        <v>2004</v>
      </c>
      <c r="AT137" s="311">
        <v>6901000</v>
      </c>
      <c r="AU137" s="312"/>
      <c r="AV137" s="313"/>
      <c r="AW137" s="314"/>
      <c r="AX137" s="296"/>
      <c r="AY137" s="315" t="s">
        <v>155</v>
      </c>
      <c r="AZ137" s="248">
        <f>IF(AY137="","",(VLOOKUP(AY137,PD!J:K,2,FALSE)))</f>
        <v>1</v>
      </c>
      <c r="BA137" s="300">
        <v>2014</v>
      </c>
      <c r="BB137" s="316">
        <f t="shared" si="76"/>
        <v>0</v>
      </c>
      <c r="BC137" s="291"/>
      <c r="BD137" s="292"/>
      <c r="BE137" s="301"/>
      <c r="BF137" s="274">
        <f t="shared" si="40"/>
        <v>0</v>
      </c>
      <c r="BG137" s="275" t="str">
        <f t="shared" si="41"/>
        <v/>
      </c>
      <c r="BH137" s="276" t="str">
        <f t="shared" si="42"/>
        <v/>
      </c>
      <c r="BI137" s="276" t="str">
        <f t="shared" si="43"/>
        <v/>
      </c>
      <c r="BJ137" s="276" t="str">
        <f t="shared" si="44"/>
        <v/>
      </c>
      <c r="BK137" s="276" t="str">
        <f t="shared" si="45"/>
        <v/>
      </c>
      <c r="BL137" s="276" t="str">
        <f t="shared" si="46"/>
        <v/>
      </c>
      <c r="BM137" s="276" t="str">
        <f t="shared" si="47"/>
        <v/>
      </c>
      <c r="BN137" s="276" t="str">
        <f t="shared" si="48"/>
        <v/>
      </c>
      <c r="BO137" s="276" t="str">
        <f t="shared" si="49"/>
        <v/>
      </c>
      <c r="BP137" s="277" t="str">
        <f t="shared" si="50"/>
        <v/>
      </c>
      <c r="BQ137" s="278"/>
      <c r="BR137" s="279"/>
      <c r="BS137" s="280"/>
      <c r="BT137" s="274">
        <f t="shared" si="51"/>
        <v>0</v>
      </c>
      <c r="BU137" s="275" t="str">
        <f t="shared" si="52"/>
        <v/>
      </c>
      <c r="BV137" s="276" t="str">
        <f t="shared" si="53"/>
        <v/>
      </c>
      <c r="BW137" s="276" t="str">
        <f t="shared" si="54"/>
        <v/>
      </c>
      <c r="BX137" s="276" t="str">
        <f t="shared" si="55"/>
        <v/>
      </c>
      <c r="BY137" s="276" t="str">
        <f t="shared" si="56"/>
        <v/>
      </c>
      <c r="BZ137" s="276" t="str">
        <f t="shared" si="57"/>
        <v/>
      </c>
      <c r="CA137" s="276" t="str">
        <f t="shared" si="58"/>
        <v/>
      </c>
      <c r="CB137" s="276" t="str">
        <f t="shared" si="59"/>
        <v/>
      </c>
      <c r="CC137" s="276" t="str">
        <f t="shared" si="60"/>
        <v/>
      </c>
      <c r="CD137" s="276" t="str">
        <f t="shared" si="61"/>
        <v/>
      </c>
      <c r="CE137" s="277" t="str">
        <f t="shared" si="62"/>
        <v/>
      </c>
      <c r="CF137" s="278"/>
      <c r="CG137" s="281"/>
      <c r="CH137" s="281"/>
      <c r="CI137" s="281"/>
      <c r="CJ137" s="280"/>
      <c r="CK137" s="282">
        <f t="shared" si="63"/>
        <v>0</v>
      </c>
      <c r="CL137" s="283">
        <f t="shared" si="64"/>
        <v>6901000</v>
      </c>
      <c r="CM137" s="284">
        <f t="shared" si="65"/>
        <v>0</v>
      </c>
      <c r="CN137" s="284">
        <f t="shared" si="66"/>
        <v>6900999</v>
      </c>
      <c r="CO137" s="284">
        <f t="shared" si="67"/>
        <v>1</v>
      </c>
      <c r="CP137" s="280">
        <f t="shared" si="68"/>
        <v>1</v>
      </c>
      <c r="CQ137" s="285"/>
      <c r="CR137" s="291"/>
      <c r="CS137" s="293"/>
      <c r="CV137" s="291"/>
      <c r="CW137" s="292"/>
      <c r="CX137" s="292"/>
      <c r="CY137" s="292"/>
      <c r="CZ137" s="292"/>
      <c r="DA137" s="292"/>
      <c r="DB137" s="292"/>
      <c r="DC137" s="292"/>
      <c r="DD137" s="292"/>
      <c r="DE137" s="293"/>
      <c r="DF137" s="291"/>
      <c r="DG137" s="292"/>
      <c r="DH137" s="292"/>
      <c r="DI137" s="292"/>
      <c r="DJ137" s="292"/>
      <c r="DK137" s="292"/>
      <c r="DL137" s="292"/>
      <c r="DM137" s="292"/>
      <c r="DN137" s="292"/>
      <c r="DO137" s="292"/>
      <c r="DP137" s="293"/>
      <c r="DQ137" s="141"/>
      <c r="DR137" s="291"/>
      <c r="DS137" s="292"/>
      <c r="DT137" s="292"/>
      <c r="DU137" s="292"/>
      <c r="DV137" s="292"/>
      <c r="DW137" s="292"/>
      <c r="DX137" s="292"/>
      <c r="DY137" s="292"/>
      <c r="DZ137" s="292"/>
      <c r="EA137" s="292"/>
      <c r="EB137" s="292"/>
      <c r="EC137" s="292"/>
      <c r="ED137" s="292"/>
      <c r="EE137" s="292"/>
      <c r="EF137" s="301"/>
      <c r="EG137" s="301"/>
      <c r="EH137" s="301"/>
      <c r="EI137" s="301"/>
      <c r="EJ137" s="301"/>
      <c r="EK137" s="301"/>
      <c r="EL137" s="301"/>
      <c r="EM137" s="301"/>
      <c r="EN137" s="301"/>
      <c r="EO137" s="317">
        <f t="shared" si="69"/>
        <v>0</v>
      </c>
      <c r="EP137" s="301"/>
      <c r="EQ137" s="293"/>
      <c r="ES137" s="288">
        <f t="shared" si="70"/>
        <v>2014</v>
      </c>
      <c r="ET137" s="289">
        <f t="shared" si="71"/>
        <v>0</v>
      </c>
      <c r="EU137" s="290">
        <f t="shared" si="72"/>
        <v>0</v>
      </c>
      <c r="EV137" s="290">
        <f t="shared" si="73"/>
        <v>0</v>
      </c>
      <c r="EW137" s="290">
        <f t="shared" si="74"/>
        <v>0</v>
      </c>
      <c r="EX137" s="291"/>
      <c r="EY137" s="292"/>
      <c r="EZ137" s="292"/>
      <c r="FA137" s="293"/>
      <c r="FB137" s="294">
        <f t="shared" si="75"/>
        <v>0</v>
      </c>
    </row>
    <row r="138" spans="1:158" s="287" customFormat="1" x14ac:dyDescent="0.15">
      <c r="A138" s="296">
        <v>124</v>
      </c>
      <c r="B138" s="297"/>
      <c r="C138" s="298" t="s">
        <v>161</v>
      </c>
      <c r="D138" s="248">
        <f>IF(C138="","",(VLOOKUP(C138,PD!A:B,2,FALSE)))</f>
        <v>12</v>
      </c>
      <c r="E138" s="299" t="s">
        <v>412</v>
      </c>
      <c r="F138" s="299" t="s">
        <v>572</v>
      </c>
      <c r="G138" s="292" t="s">
        <v>573</v>
      </c>
      <c r="H138" s="300">
        <v>2</v>
      </c>
      <c r="I138" s="292" t="s">
        <v>382</v>
      </c>
      <c r="J138" s="300">
        <v>1</v>
      </c>
      <c r="K138" s="293"/>
      <c r="L138" s="291"/>
      <c r="M138" s="292" t="s">
        <v>381</v>
      </c>
      <c r="N138" s="301"/>
      <c r="O138" s="302">
        <v>1</v>
      </c>
      <c r="P138" s="300">
        <v>15</v>
      </c>
      <c r="Q138" s="303">
        <v>29</v>
      </c>
      <c r="R138" s="302">
        <v>1</v>
      </c>
      <c r="S138" s="292"/>
      <c r="T138" s="300"/>
      <c r="U138" s="293"/>
      <c r="V138" s="296" t="s">
        <v>225</v>
      </c>
      <c r="W138" s="292" t="s">
        <v>574</v>
      </c>
      <c r="X138" s="292"/>
      <c r="Y138" s="292"/>
      <c r="Z138" s="303"/>
      <c r="AA138" s="291"/>
      <c r="AB138" s="300"/>
      <c r="AC138" s="293"/>
      <c r="AD138" s="304"/>
      <c r="AE138" s="301"/>
      <c r="AF138" s="296">
        <v>2</v>
      </c>
      <c r="AG138" s="297">
        <v>2</v>
      </c>
      <c r="AH138" s="305">
        <v>746.86</v>
      </c>
      <c r="AI138" s="306" t="s">
        <v>407</v>
      </c>
      <c r="AJ138" s="302">
        <v>38</v>
      </c>
      <c r="AK138" s="260">
        <f>IF(AJ138="","",(VLOOKUP(AJ138,償却率表!A:B,2,FALSE)))</f>
        <v>2.7E-2</v>
      </c>
      <c r="AL138" s="307" t="s">
        <v>153</v>
      </c>
      <c r="AM138" s="262">
        <f>IF(AL138="","",(VLOOKUP(AL138,PD!G:H,2,FALSE)))</f>
        <v>1</v>
      </c>
      <c r="AN138" s="318" t="s">
        <v>383</v>
      </c>
      <c r="AO138" s="309">
        <v>2005</v>
      </c>
      <c r="AP138" s="319" t="s">
        <v>383</v>
      </c>
      <c r="AQ138" s="266">
        <v>2005</v>
      </c>
      <c r="AR138" s="267">
        <f t="shared" si="39"/>
        <v>9</v>
      </c>
      <c r="AS138" s="293">
        <v>2043</v>
      </c>
      <c r="AT138" s="311">
        <v>265268650</v>
      </c>
      <c r="AU138" s="312"/>
      <c r="AV138" s="313"/>
      <c r="AW138" s="314"/>
      <c r="AX138" s="296"/>
      <c r="AY138" s="315" t="s">
        <v>155</v>
      </c>
      <c r="AZ138" s="248">
        <f>IF(AY138="","",(VLOOKUP(AY138,PD!J:K,2,FALSE)))</f>
        <v>1</v>
      </c>
      <c r="BA138" s="300">
        <v>2014</v>
      </c>
      <c r="BB138" s="316">
        <f t="shared" si="76"/>
        <v>0</v>
      </c>
      <c r="BC138" s="291"/>
      <c r="BD138" s="292"/>
      <c r="BE138" s="301"/>
      <c r="BF138" s="274">
        <f t="shared" si="40"/>
        <v>0</v>
      </c>
      <c r="BG138" s="275" t="str">
        <f t="shared" si="41"/>
        <v/>
      </c>
      <c r="BH138" s="276" t="str">
        <f t="shared" si="42"/>
        <v/>
      </c>
      <c r="BI138" s="276" t="str">
        <f t="shared" si="43"/>
        <v/>
      </c>
      <c r="BJ138" s="276" t="str">
        <f t="shared" si="44"/>
        <v/>
      </c>
      <c r="BK138" s="276" t="str">
        <f t="shared" si="45"/>
        <v/>
      </c>
      <c r="BL138" s="276" t="str">
        <f t="shared" si="46"/>
        <v/>
      </c>
      <c r="BM138" s="276" t="str">
        <f t="shared" si="47"/>
        <v/>
      </c>
      <c r="BN138" s="276" t="str">
        <f t="shared" si="48"/>
        <v/>
      </c>
      <c r="BO138" s="276" t="str">
        <f t="shared" si="49"/>
        <v/>
      </c>
      <c r="BP138" s="277" t="str">
        <f t="shared" si="50"/>
        <v/>
      </c>
      <c r="BQ138" s="278"/>
      <c r="BR138" s="279"/>
      <c r="BS138" s="280"/>
      <c r="BT138" s="274">
        <f t="shared" si="51"/>
        <v>0</v>
      </c>
      <c r="BU138" s="275" t="str">
        <f t="shared" si="52"/>
        <v/>
      </c>
      <c r="BV138" s="276" t="str">
        <f t="shared" si="53"/>
        <v/>
      </c>
      <c r="BW138" s="276" t="str">
        <f t="shared" si="54"/>
        <v/>
      </c>
      <c r="BX138" s="276" t="str">
        <f t="shared" si="55"/>
        <v/>
      </c>
      <c r="BY138" s="276" t="str">
        <f t="shared" si="56"/>
        <v/>
      </c>
      <c r="BZ138" s="276" t="str">
        <f t="shared" si="57"/>
        <v/>
      </c>
      <c r="CA138" s="276" t="str">
        <f t="shared" si="58"/>
        <v/>
      </c>
      <c r="CB138" s="276" t="str">
        <f t="shared" si="59"/>
        <v/>
      </c>
      <c r="CC138" s="276" t="str">
        <f t="shared" si="60"/>
        <v/>
      </c>
      <c r="CD138" s="276" t="str">
        <f t="shared" si="61"/>
        <v/>
      </c>
      <c r="CE138" s="277" t="str">
        <f t="shared" si="62"/>
        <v/>
      </c>
      <c r="CF138" s="278"/>
      <c r="CG138" s="281"/>
      <c r="CH138" s="281"/>
      <c r="CI138" s="281"/>
      <c r="CJ138" s="280"/>
      <c r="CK138" s="282">
        <f t="shared" si="63"/>
        <v>0</v>
      </c>
      <c r="CL138" s="283">
        <f t="shared" si="64"/>
        <v>265268650</v>
      </c>
      <c r="CM138" s="284">
        <f t="shared" si="65"/>
        <v>7162253</v>
      </c>
      <c r="CN138" s="284">
        <f t="shared" si="66"/>
        <v>64460277</v>
      </c>
      <c r="CO138" s="284">
        <f t="shared" si="67"/>
        <v>200808373</v>
      </c>
      <c r="CP138" s="280">
        <f t="shared" si="68"/>
        <v>207970626</v>
      </c>
      <c r="CQ138" s="285"/>
      <c r="CR138" s="291"/>
      <c r="CS138" s="293"/>
      <c r="CV138" s="291"/>
      <c r="CW138" s="292"/>
      <c r="CX138" s="292"/>
      <c r="CY138" s="292"/>
      <c r="CZ138" s="292"/>
      <c r="DA138" s="292"/>
      <c r="DB138" s="292"/>
      <c r="DC138" s="292"/>
      <c r="DD138" s="292"/>
      <c r="DE138" s="293"/>
      <c r="DF138" s="291"/>
      <c r="DG138" s="292"/>
      <c r="DH138" s="292"/>
      <c r="DI138" s="292"/>
      <c r="DJ138" s="292"/>
      <c r="DK138" s="292"/>
      <c r="DL138" s="292"/>
      <c r="DM138" s="292"/>
      <c r="DN138" s="292"/>
      <c r="DO138" s="292"/>
      <c r="DP138" s="293"/>
      <c r="DQ138" s="141"/>
      <c r="DR138" s="291"/>
      <c r="DS138" s="292"/>
      <c r="DT138" s="292"/>
      <c r="DU138" s="292"/>
      <c r="DV138" s="292"/>
      <c r="DW138" s="292"/>
      <c r="DX138" s="292"/>
      <c r="DY138" s="292"/>
      <c r="DZ138" s="292"/>
      <c r="EA138" s="292"/>
      <c r="EB138" s="292"/>
      <c r="EC138" s="292"/>
      <c r="ED138" s="292"/>
      <c r="EE138" s="292"/>
      <c r="EF138" s="301"/>
      <c r="EG138" s="301"/>
      <c r="EH138" s="301"/>
      <c r="EI138" s="301"/>
      <c r="EJ138" s="301"/>
      <c r="EK138" s="301"/>
      <c r="EL138" s="301"/>
      <c r="EM138" s="301"/>
      <c r="EN138" s="301"/>
      <c r="EO138" s="317">
        <f t="shared" si="69"/>
        <v>7162253</v>
      </c>
      <c r="EP138" s="301"/>
      <c r="EQ138" s="293"/>
      <c r="ES138" s="288">
        <f t="shared" si="70"/>
        <v>2014</v>
      </c>
      <c r="ET138" s="289">
        <f t="shared" si="71"/>
        <v>0</v>
      </c>
      <c r="EU138" s="290">
        <f t="shared" si="72"/>
        <v>0</v>
      </c>
      <c r="EV138" s="290">
        <f t="shared" si="73"/>
        <v>0</v>
      </c>
      <c r="EW138" s="290">
        <f t="shared" si="74"/>
        <v>0</v>
      </c>
      <c r="EX138" s="291"/>
      <c r="EY138" s="292"/>
      <c r="EZ138" s="292"/>
      <c r="FA138" s="293"/>
      <c r="FB138" s="294">
        <f t="shared" si="75"/>
        <v>0</v>
      </c>
    </row>
    <row r="139" spans="1:158" s="287" customFormat="1" x14ac:dyDescent="0.15">
      <c r="A139" s="296">
        <v>125</v>
      </c>
      <c r="B139" s="297"/>
      <c r="C139" s="298" t="s">
        <v>161</v>
      </c>
      <c r="D139" s="248">
        <f>IF(C139="","",(VLOOKUP(C139,PD!A:B,2,FALSE)))</f>
        <v>12</v>
      </c>
      <c r="E139" s="299" t="s">
        <v>412</v>
      </c>
      <c r="F139" s="299" t="s">
        <v>572</v>
      </c>
      <c r="G139" s="292" t="s">
        <v>575</v>
      </c>
      <c r="H139" s="300">
        <v>2</v>
      </c>
      <c r="I139" s="292" t="s">
        <v>382</v>
      </c>
      <c r="J139" s="300">
        <v>1</v>
      </c>
      <c r="K139" s="293"/>
      <c r="L139" s="291"/>
      <c r="M139" s="292" t="s">
        <v>381</v>
      </c>
      <c r="N139" s="301"/>
      <c r="O139" s="302">
        <v>1</v>
      </c>
      <c r="P139" s="300">
        <v>15</v>
      </c>
      <c r="Q139" s="303">
        <v>29</v>
      </c>
      <c r="R139" s="302">
        <v>1</v>
      </c>
      <c r="S139" s="292"/>
      <c r="T139" s="300"/>
      <c r="U139" s="293"/>
      <c r="V139" s="296" t="s">
        <v>225</v>
      </c>
      <c r="W139" s="292" t="s">
        <v>574</v>
      </c>
      <c r="X139" s="292"/>
      <c r="Y139" s="292"/>
      <c r="Z139" s="303"/>
      <c r="AA139" s="291"/>
      <c r="AB139" s="300"/>
      <c r="AC139" s="293"/>
      <c r="AD139" s="304"/>
      <c r="AE139" s="301"/>
      <c r="AF139" s="296">
        <v>1</v>
      </c>
      <c r="AG139" s="297">
        <v>2</v>
      </c>
      <c r="AH139" s="305">
        <v>13.75</v>
      </c>
      <c r="AI139" s="306" t="s">
        <v>407</v>
      </c>
      <c r="AJ139" s="302">
        <v>38</v>
      </c>
      <c r="AK139" s="260">
        <f>IF(AJ139="","",(VLOOKUP(AJ139,償却率表!A:B,2,FALSE)))</f>
        <v>2.7E-2</v>
      </c>
      <c r="AL139" s="307" t="s">
        <v>153</v>
      </c>
      <c r="AM139" s="262">
        <f>IF(AL139="","",(VLOOKUP(AL139,PD!G:H,2,FALSE)))</f>
        <v>1</v>
      </c>
      <c r="AN139" s="318" t="s">
        <v>383</v>
      </c>
      <c r="AO139" s="309">
        <v>2005</v>
      </c>
      <c r="AP139" s="319" t="s">
        <v>383</v>
      </c>
      <c r="AQ139" s="266">
        <v>2005</v>
      </c>
      <c r="AR139" s="267">
        <f t="shared" si="39"/>
        <v>9</v>
      </c>
      <c r="AS139" s="293">
        <v>2043</v>
      </c>
      <c r="AT139" s="311">
        <v>2400000</v>
      </c>
      <c r="AU139" s="312"/>
      <c r="AV139" s="313"/>
      <c r="AW139" s="314"/>
      <c r="AX139" s="296"/>
      <c r="AY139" s="315" t="s">
        <v>155</v>
      </c>
      <c r="AZ139" s="248">
        <f>IF(AY139="","",(VLOOKUP(AY139,PD!J:K,2,FALSE)))</f>
        <v>1</v>
      </c>
      <c r="BA139" s="300">
        <v>2014</v>
      </c>
      <c r="BB139" s="316">
        <f t="shared" si="76"/>
        <v>0</v>
      </c>
      <c r="BC139" s="291"/>
      <c r="BD139" s="292"/>
      <c r="BE139" s="301"/>
      <c r="BF139" s="274">
        <f t="shared" si="40"/>
        <v>0</v>
      </c>
      <c r="BG139" s="275" t="str">
        <f t="shared" si="41"/>
        <v/>
      </c>
      <c r="BH139" s="276" t="str">
        <f t="shared" si="42"/>
        <v/>
      </c>
      <c r="BI139" s="276" t="str">
        <f t="shared" si="43"/>
        <v/>
      </c>
      <c r="BJ139" s="276" t="str">
        <f t="shared" si="44"/>
        <v/>
      </c>
      <c r="BK139" s="276" t="str">
        <f t="shared" si="45"/>
        <v/>
      </c>
      <c r="BL139" s="276" t="str">
        <f t="shared" si="46"/>
        <v/>
      </c>
      <c r="BM139" s="276" t="str">
        <f t="shared" si="47"/>
        <v/>
      </c>
      <c r="BN139" s="276" t="str">
        <f t="shared" si="48"/>
        <v/>
      </c>
      <c r="BO139" s="276" t="str">
        <f t="shared" si="49"/>
        <v/>
      </c>
      <c r="BP139" s="277" t="str">
        <f t="shared" si="50"/>
        <v/>
      </c>
      <c r="BQ139" s="278"/>
      <c r="BR139" s="279"/>
      <c r="BS139" s="280"/>
      <c r="BT139" s="274">
        <f t="shared" si="51"/>
        <v>0</v>
      </c>
      <c r="BU139" s="275" t="str">
        <f t="shared" si="52"/>
        <v/>
      </c>
      <c r="BV139" s="276" t="str">
        <f t="shared" si="53"/>
        <v/>
      </c>
      <c r="BW139" s="276" t="str">
        <f t="shared" si="54"/>
        <v/>
      </c>
      <c r="BX139" s="276" t="str">
        <f t="shared" si="55"/>
        <v/>
      </c>
      <c r="BY139" s="276" t="str">
        <f t="shared" si="56"/>
        <v/>
      </c>
      <c r="BZ139" s="276" t="str">
        <f t="shared" si="57"/>
        <v/>
      </c>
      <c r="CA139" s="276" t="str">
        <f t="shared" si="58"/>
        <v/>
      </c>
      <c r="CB139" s="276" t="str">
        <f t="shared" si="59"/>
        <v/>
      </c>
      <c r="CC139" s="276" t="str">
        <f t="shared" si="60"/>
        <v/>
      </c>
      <c r="CD139" s="276" t="str">
        <f t="shared" si="61"/>
        <v/>
      </c>
      <c r="CE139" s="277" t="str">
        <f t="shared" si="62"/>
        <v/>
      </c>
      <c r="CF139" s="278"/>
      <c r="CG139" s="281"/>
      <c r="CH139" s="281"/>
      <c r="CI139" s="281"/>
      <c r="CJ139" s="280"/>
      <c r="CK139" s="282">
        <f t="shared" si="63"/>
        <v>0</v>
      </c>
      <c r="CL139" s="283">
        <f t="shared" si="64"/>
        <v>2400000</v>
      </c>
      <c r="CM139" s="284">
        <f t="shared" si="65"/>
        <v>64800</v>
      </c>
      <c r="CN139" s="284">
        <f t="shared" si="66"/>
        <v>583200</v>
      </c>
      <c r="CO139" s="284">
        <f t="shared" si="67"/>
        <v>1816800</v>
      </c>
      <c r="CP139" s="280">
        <f t="shared" si="68"/>
        <v>1881600</v>
      </c>
      <c r="CQ139" s="285"/>
      <c r="CR139" s="291"/>
      <c r="CS139" s="293"/>
      <c r="CV139" s="291"/>
      <c r="CW139" s="292"/>
      <c r="CX139" s="292"/>
      <c r="CY139" s="292"/>
      <c r="CZ139" s="292"/>
      <c r="DA139" s="292"/>
      <c r="DB139" s="292"/>
      <c r="DC139" s="292"/>
      <c r="DD139" s="292"/>
      <c r="DE139" s="293"/>
      <c r="DF139" s="291"/>
      <c r="DG139" s="292"/>
      <c r="DH139" s="292"/>
      <c r="DI139" s="292"/>
      <c r="DJ139" s="292"/>
      <c r="DK139" s="292"/>
      <c r="DL139" s="292"/>
      <c r="DM139" s="292"/>
      <c r="DN139" s="292"/>
      <c r="DO139" s="292"/>
      <c r="DP139" s="293"/>
      <c r="DQ139" s="141"/>
      <c r="DR139" s="291"/>
      <c r="DS139" s="292"/>
      <c r="DT139" s="292"/>
      <c r="DU139" s="292"/>
      <c r="DV139" s="292"/>
      <c r="DW139" s="292"/>
      <c r="DX139" s="292"/>
      <c r="DY139" s="292"/>
      <c r="DZ139" s="292"/>
      <c r="EA139" s="292"/>
      <c r="EB139" s="292"/>
      <c r="EC139" s="292"/>
      <c r="ED139" s="292"/>
      <c r="EE139" s="292"/>
      <c r="EF139" s="301"/>
      <c r="EG139" s="301"/>
      <c r="EH139" s="301"/>
      <c r="EI139" s="301"/>
      <c r="EJ139" s="301"/>
      <c r="EK139" s="301"/>
      <c r="EL139" s="301"/>
      <c r="EM139" s="301"/>
      <c r="EN139" s="301"/>
      <c r="EO139" s="317">
        <f t="shared" si="69"/>
        <v>64800</v>
      </c>
      <c r="EP139" s="301"/>
      <c r="EQ139" s="293"/>
      <c r="ES139" s="288">
        <f t="shared" si="70"/>
        <v>2014</v>
      </c>
      <c r="ET139" s="289">
        <f t="shared" si="71"/>
        <v>0</v>
      </c>
      <c r="EU139" s="290">
        <f t="shared" si="72"/>
        <v>0</v>
      </c>
      <c r="EV139" s="290">
        <f t="shared" si="73"/>
        <v>0</v>
      </c>
      <c r="EW139" s="290">
        <f t="shared" si="74"/>
        <v>0</v>
      </c>
      <c r="EX139" s="291"/>
      <c r="EY139" s="292"/>
      <c r="EZ139" s="292"/>
      <c r="FA139" s="293"/>
      <c r="FB139" s="294">
        <f t="shared" si="75"/>
        <v>0</v>
      </c>
    </row>
    <row r="140" spans="1:158" s="287" customFormat="1" x14ac:dyDescent="0.15">
      <c r="A140" s="296">
        <v>126</v>
      </c>
      <c r="B140" s="297"/>
      <c r="C140" s="298" t="s">
        <v>161</v>
      </c>
      <c r="D140" s="248">
        <f>IF(C140="","",(VLOOKUP(C140,PD!A:B,2,FALSE)))</f>
        <v>12</v>
      </c>
      <c r="E140" s="299" t="s">
        <v>412</v>
      </c>
      <c r="F140" s="299" t="s">
        <v>576</v>
      </c>
      <c r="G140" s="292" t="s">
        <v>420</v>
      </c>
      <c r="H140" s="300">
        <v>11</v>
      </c>
      <c r="I140" s="292" t="s">
        <v>577</v>
      </c>
      <c r="J140" s="300">
        <v>3</v>
      </c>
      <c r="K140" s="293"/>
      <c r="L140" s="291"/>
      <c r="M140" s="292" t="s">
        <v>384</v>
      </c>
      <c r="N140" s="301"/>
      <c r="O140" s="302">
        <v>1</v>
      </c>
      <c r="P140" s="300">
        <v>15</v>
      </c>
      <c r="Q140" s="303">
        <v>25</v>
      </c>
      <c r="R140" s="302">
        <v>1</v>
      </c>
      <c r="S140" s="292"/>
      <c r="T140" s="300"/>
      <c r="U140" s="293"/>
      <c r="V140" s="296" t="s">
        <v>225</v>
      </c>
      <c r="W140" s="292" t="s">
        <v>578</v>
      </c>
      <c r="X140" s="292"/>
      <c r="Y140" s="292"/>
      <c r="Z140" s="303"/>
      <c r="AA140" s="291"/>
      <c r="AB140" s="300"/>
      <c r="AC140" s="293"/>
      <c r="AD140" s="304"/>
      <c r="AE140" s="301"/>
      <c r="AF140" s="296">
        <v>1</v>
      </c>
      <c r="AG140" s="297">
        <v>5</v>
      </c>
      <c r="AH140" s="305">
        <v>16</v>
      </c>
      <c r="AI140" s="306" t="s">
        <v>407</v>
      </c>
      <c r="AJ140" s="302">
        <v>15</v>
      </c>
      <c r="AK140" s="260">
        <f>IF(AJ140="","",(VLOOKUP(AJ140,償却率表!A:B,2,FALSE)))</f>
        <v>6.7000000000000004E-2</v>
      </c>
      <c r="AL140" s="307" t="s">
        <v>153</v>
      </c>
      <c r="AM140" s="262">
        <f>IF(AL140="","",(VLOOKUP(AL140,PD!G:H,2,FALSE)))</f>
        <v>1</v>
      </c>
      <c r="AN140" s="318" t="s">
        <v>579</v>
      </c>
      <c r="AO140" s="309">
        <v>2000</v>
      </c>
      <c r="AP140" s="319" t="s">
        <v>579</v>
      </c>
      <c r="AQ140" s="266">
        <v>2000</v>
      </c>
      <c r="AR140" s="267">
        <f t="shared" si="39"/>
        <v>14</v>
      </c>
      <c r="AS140" s="293">
        <v>2015</v>
      </c>
      <c r="AT140" s="311">
        <v>5355000</v>
      </c>
      <c r="AU140" s="312"/>
      <c r="AV140" s="313"/>
      <c r="AW140" s="314"/>
      <c r="AX140" s="296"/>
      <c r="AY140" s="315" t="s">
        <v>309</v>
      </c>
      <c r="AZ140" s="248">
        <f>IF(AY140="","",(VLOOKUP(AY140,PD!J:K,2,FALSE)))</f>
        <v>1</v>
      </c>
      <c r="BA140" s="300">
        <v>2014</v>
      </c>
      <c r="BB140" s="316">
        <f t="shared" si="76"/>
        <v>0</v>
      </c>
      <c r="BC140" s="291"/>
      <c r="BD140" s="292"/>
      <c r="BE140" s="301"/>
      <c r="BF140" s="274">
        <f t="shared" si="40"/>
        <v>0</v>
      </c>
      <c r="BG140" s="275" t="str">
        <f t="shared" si="41"/>
        <v/>
      </c>
      <c r="BH140" s="276" t="str">
        <f t="shared" si="42"/>
        <v/>
      </c>
      <c r="BI140" s="276" t="str">
        <f t="shared" si="43"/>
        <v/>
      </c>
      <c r="BJ140" s="276" t="str">
        <f t="shared" si="44"/>
        <v/>
      </c>
      <c r="BK140" s="276" t="str">
        <f t="shared" si="45"/>
        <v/>
      </c>
      <c r="BL140" s="276" t="str">
        <f t="shared" si="46"/>
        <v/>
      </c>
      <c r="BM140" s="276" t="str">
        <f t="shared" si="47"/>
        <v/>
      </c>
      <c r="BN140" s="276" t="str">
        <f t="shared" si="48"/>
        <v/>
      </c>
      <c r="BO140" s="276" t="str">
        <f t="shared" si="49"/>
        <v/>
      </c>
      <c r="BP140" s="277" t="str">
        <f t="shared" si="50"/>
        <v/>
      </c>
      <c r="BQ140" s="278"/>
      <c r="BR140" s="279"/>
      <c r="BS140" s="280"/>
      <c r="BT140" s="274">
        <f t="shared" si="51"/>
        <v>0</v>
      </c>
      <c r="BU140" s="275" t="str">
        <f t="shared" si="52"/>
        <v/>
      </c>
      <c r="BV140" s="276" t="str">
        <f t="shared" si="53"/>
        <v/>
      </c>
      <c r="BW140" s="276" t="str">
        <f t="shared" si="54"/>
        <v/>
      </c>
      <c r="BX140" s="276" t="str">
        <f t="shared" si="55"/>
        <v/>
      </c>
      <c r="BY140" s="276" t="str">
        <f t="shared" si="56"/>
        <v/>
      </c>
      <c r="BZ140" s="276" t="str">
        <f t="shared" si="57"/>
        <v/>
      </c>
      <c r="CA140" s="276" t="str">
        <f t="shared" si="58"/>
        <v/>
      </c>
      <c r="CB140" s="276" t="str">
        <f t="shared" si="59"/>
        <v/>
      </c>
      <c r="CC140" s="276" t="str">
        <f t="shared" si="60"/>
        <v/>
      </c>
      <c r="CD140" s="276" t="str">
        <f t="shared" si="61"/>
        <v/>
      </c>
      <c r="CE140" s="277" t="str">
        <f t="shared" si="62"/>
        <v/>
      </c>
      <c r="CF140" s="278"/>
      <c r="CG140" s="281"/>
      <c r="CH140" s="281"/>
      <c r="CI140" s="281"/>
      <c r="CJ140" s="280"/>
      <c r="CK140" s="282">
        <f t="shared" si="63"/>
        <v>0</v>
      </c>
      <c r="CL140" s="283">
        <f t="shared" si="64"/>
        <v>5355000</v>
      </c>
      <c r="CM140" s="284">
        <f t="shared" si="65"/>
        <v>358785</v>
      </c>
      <c r="CN140" s="284">
        <f t="shared" si="66"/>
        <v>5022990</v>
      </c>
      <c r="CO140" s="284">
        <f t="shared" si="67"/>
        <v>332010</v>
      </c>
      <c r="CP140" s="280">
        <f t="shared" si="68"/>
        <v>690795</v>
      </c>
      <c r="CQ140" s="285"/>
      <c r="CR140" s="291"/>
      <c r="CS140" s="293"/>
      <c r="CV140" s="291"/>
      <c r="CW140" s="292"/>
      <c r="CX140" s="292"/>
      <c r="CY140" s="292"/>
      <c r="CZ140" s="292"/>
      <c r="DA140" s="292"/>
      <c r="DB140" s="292"/>
      <c r="DC140" s="292"/>
      <c r="DD140" s="292"/>
      <c r="DE140" s="293"/>
      <c r="DF140" s="291"/>
      <c r="DG140" s="292"/>
      <c r="DH140" s="292"/>
      <c r="DI140" s="292"/>
      <c r="DJ140" s="292"/>
      <c r="DK140" s="292"/>
      <c r="DL140" s="292"/>
      <c r="DM140" s="292"/>
      <c r="DN140" s="292"/>
      <c r="DO140" s="292"/>
      <c r="DP140" s="293"/>
      <c r="DQ140" s="141"/>
      <c r="DR140" s="291"/>
      <c r="DS140" s="292"/>
      <c r="DT140" s="292"/>
      <c r="DU140" s="292"/>
      <c r="DV140" s="292"/>
      <c r="DW140" s="292"/>
      <c r="DX140" s="292"/>
      <c r="DY140" s="292"/>
      <c r="DZ140" s="292"/>
      <c r="EA140" s="292"/>
      <c r="EB140" s="292"/>
      <c r="EC140" s="292"/>
      <c r="ED140" s="292"/>
      <c r="EE140" s="292"/>
      <c r="EF140" s="301"/>
      <c r="EG140" s="301"/>
      <c r="EH140" s="301"/>
      <c r="EI140" s="301"/>
      <c r="EJ140" s="301"/>
      <c r="EK140" s="301"/>
      <c r="EL140" s="301"/>
      <c r="EM140" s="301"/>
      <c r="EN140" s="301"/>
      <c r="EO140" s="317">
        <f t="shared" si="69"/>
        <v>358785</v>
      </c>
      <c r="EP140" s="301"/>
      <c r="EQ140" s="293"/>
      <c r="ES140" s="288">
        <f t="shared" si="70"/>
        <v>2014</v>
      </c>
      <c r="ET140" s="289">
        <f t="shared" si="71"/>
        <v>0</v>
      </c>
      <c r="EU140" s="290">
        <f t="shared" si="72"/>
        <v>0</v>
      </c>
      <c r="EV140" s="290">
        <f t="shared" si="73"/>
        <v>0</v>
      </c>
      <c r="EW140" s="290">
        <f t="shared" si="74"/>
        <v>0</v>
      </c>
      <c r="EX140" s="291"/>
      <c r="EY140" s="292"/>
      <c r="EZ140" s="292"/>
      <c r="FA140" s="293"/>
      <c r="FB140" s="294">
        <f t="shared" si="75"/>
        <v>0</v>
      </c>
    </row>
    <row r="141" spans="1:158" s="287" customFormat="1" x14ac:dyDescent="0.15">
      <c r="A141" s="296">
        <v>127</v>
      </c>
      <c r="B141" s="297"/>
      <c r="C141" s="298" t="s">
        <v>161</v>
      </c>
      <c r="D141" s="248">
        <f>IF(C141="","",(VLOOKUP(C141,PD!A:B,2,FALSE)))</f>
        <v>12</v>
      </c>
      <c r="E141" s="299" t="s">
        <v>412</v>
      </c>
      <c r="F141" s="299" t="s">
        <v>576</v>
      </c>
      <c r="G141" s="292" t="s">
        <v>439</v>
      </c>
      <c r="H141" s="300">
        <v>11</v>
      </c>
      <c r="I141" s="292" t="s">
        <v>577</v>
      </c>
      <c r="J141" s="300">
        <v>3</v>
      </c>
      <c r="K141" s="293"/>
      <c r="L141" s="291"/>
      <c r="M141" s="292" t="s">
        <v>384</v>
      </c>
      <c r="N141" s="301"/>
      <c r="O141" s="302">
        <v>1</v>
      </c>
      <c r="P141" s="300">
        <v>15</v>
      </c>
      <c r="Q141" s="303">
        <v>25</v>
      </c>
      <c r="R141" s="302">
        <v>1</v>
      </c>
      <c r="S141" s="292"/>
      <c r="T141" s="300"/>
      <c r="U141" s="293"/>
      <c r="V141" s="296" t="s">
        <v>225</v>
      </c>
      <c r="W141" s="292" t="s">
        <v>578</v>
      </c>
      <c r="X141" s="292"/>
      <c r="Y141" s="292"/>
      <c r="Z141" s="303"/>
      <c r="AA141" s="291"/>
      <c r="AB141" s="300"/>
      <c r="AC141" s="293"/>
      <c r="AD141" s="304"/>
      <c r="AE141" s="301"/>
      <c r="AF141" s="296">
        <v>1</v>
      </c>
      <c r="AG141" s="297">
        <v>5</v>
      </c>
      <c r="AH141" s="305">
        <v>29.81</v>
      </c>
      <c r="AI141" s="306" t="s">
        <v>407</v>
      </c>
      <c r="AJ141" s="302">
        <v>15</v>
      </c>
      <c r="AK141" s="260">
        <f>IF(AJ141="","",(VLOOKUP(AJ141,償却率表!A:B,2,FALSE)))</f>
        <v>6.7000000000000004E-2</v>
      </c>
      <c r="AL141" s="307" t="s">
        <v>153</v>
      </c>
      <c r="AM141" s="262">
        <f>IF(AL141="","",(VLOOKUP(AL141,PD!G:H,2,FALSE)))</f>
        <v>1</v>
      </c>
      <c r="AN141" s="318" t="s">
        <v>579</v>
      </c>
      <c r="AO141" s="309">
        <v>2000</v>
      </c>
      <c r="AP141" s="319" t="s">
        <v>579</v>
      </c>
      <c r="AQ141" s="266">
        <v>2000</v>
      </c>
      <c r="AR141" s="267">
        <f t="shared" si="39"/>
        <v>14</v>
      </c>
      <c r="AS141" s="293">
        <v>2015</v>
      </c>
      <c r="AT141" s="311">
        <v>6811000</v>
      </c>
      <c r="AU141" s="312"/>
      <c r="AV141" s="313"/>
      <c r="AW141" s="314"/>
      <c r="AX141" s="296"/>
      <c r="AY141" s="315" t="s">
        <v>309</v>
      </c>
      <c r="AZ141" s="248">
        <f>IF(AY141="","",(VLOOKUP(AY141,PD!J:K,2,FALSE)))</f>
        <v>1</v>
      </c>
      <c r="BA141" s="300">
        <v>2014</v>
      </c>
      <c r="BB141" s="316">
        <f t="shared" si="76"/>
        <v>0</v>
      </c>
      <c r="BC141" s="291"/>
      <c r="BD141" s="292"/>
      <c r="BE141" s="301"/>
      <c r="BF141" s="274">
        <f t="shared" si="40"/>
        <v>0</v>
      </c>
      <c r="BG141" s="275" t="str">
        <f t="shared" si="41"/>
        <v/>
      </c>
      <c r="BH141" s="276" t="str">
        <f t="shared" si="42"/>
        <v/>
      </c>
      <c r="BI141" s="276" t="str">
        <f t="shared" si="43"/>
        <v/>
      </c>
      <c r="BJ141" s="276" t="str">
        <f t="shared" si="44"/>
        <v/>
      </c>
      <c r="BK141" s="276" t="str">
        <f t="shared" si="45"/>
        <v/>
      </c>
      <c r="BL141" s="276" t="str">
        <f t="shared" si="46"/>
        <v/>
      </c>
      <c r="BM141" s="276" t="str">
        <f t="shared" si="47"/>
        <v/>
      </c>
      <c r="BN141" s="276" t="str">
        <f t="shared" si="48"/>
        <v/>
      </c>
      <c r="BO141" s="276" t="str">
        <f t="shared" si="49"/>
        <v/>
      </c>
      <c r="BP141" s="277" t="str">
        <f t="shared" si="50"/>
        <v/>
      </c>
      <c r="BQ141" s="278"/>
      <c r="BR141" s="279"/>
      <c r="BS141" s="280"/>
      <c r="BT141" s="274">
        <f t="shared" si="51"/>
        <v>0</v>
      </c>
      <c r="BU141" s="275" t="str">
        <f t="shared" si="52"/>
        <v/>
      </c>
      <c r="BV141" s="276" t="str">
        <f t="shared" si="53"/>
        <v/>
      </c>
      <c r="BW141" s="276" t="str">
        <f t="shared" si="54"/>
        <v/>
      </c>
      <c r="BX141" s="276" t="str">
        <f t="shared" si="55"/>
        <v/>
      </c>
      <c r="BY141" s="276" t="str">
        <f t="shared" si="56"/>
        <v/>
      </c>
      <c r="BZ141" s="276" t="str">
        <f t="shared" si="57"/>
        <v/>
      </c>
      <c r="CA141" s="276" t="str">
        <f t="shared" si="58"/>
        <v/>
      </c>
      <c r="CB141" s="276" t="str">
        <f t="shared" si="59"/>
        <v/>
      </c>
      <c r="CC141" s="276" t="str">
        <f t="shared" si="60"/>
        <v/>
      </c>
      <c r="CD141" s="276" t="str">
        <f t="shared" si="61"/>
        <v/>
      </c>
      <c r="CE141" s="277" t="str">
        <f t="shared" si="62"/>
        <v/>
      </c>
      <c r="CF141" s="278"/>
      <c r="CG141" s="281"/>
      <c r="CH141" s="281"/>
      <c r="CI141" s="281"/>
      <c r="CJ141" s="280"/>
      <c r="CK141" s="282">
        <f t="shared" si="63"/>
        <v>0</v>
      </c>
      <c r="CL141" s="283">
        <f t="shared" si="64"/>
        <v>6811000</v>
      </c>
      <c r="CM141" s="284">
        <f t="shared" si="65"/>
        <v>456337</v>
      </c>
      <c r="CN141" s="284">
        <f t="shared" si="66"/>
        <v>6388718</v>
      </c>
      <c r="CO141" s="284">
        <f t="shared" si="67"/>
        <v>422282</v>
      </c>
      <c r="CP141" s="280">
        <f t="shared" si="68"/>
        <v>878619</v>
      </c>
      <c r="CQ141" s="285"/>
      <c r="CR141" s="291"/>
      <c r="CS141" s="293"/>
      <c r="CV141" s="291"/>
      <c r="CW141" s="292"/>
      <c r="CX141" s="292"/>
      <c r="CY141" s="292"/>
      <c r="CZ141" s="292"/>
      <c r="DA141" s="292"/>
      <c r="DB141" s="292"/>
      <c r="DC141" s="292"/>
      <c r="DD141" s="292"/>
      <c r="DE141" s="293"/>
      <c r="DF141" s="291"/>
      <c r="DG141" s="292"/>
      <c r="DH141" s="292"/>
      <c r="DI141" s="292"/>
      <c r="DJ141" s="292"/>
      <c r="DK141" s="292"/>
      <c r="DL141" s="292"/>
      <c r="DM141" s="292"/>
      <c r="DN141" s="292"/>
      <c r="DO141" s="292"/>
      <c r="DP141" s="293"/>
      <c r="DQ141" s="141"/>
      <c r="DR141" s="291"/>
      <c r="DS141" s="292"/>
      <c r="DT141" s="292"/>
      <c r="DU141" s="292"/>
      <c r="DV141" s="292"/>
      <c r="DW141" s="292"/>
      <c r="DX141" s="292"/>
      <c r="DY141" s="292"/>
      <c r="DZ141" s="292"/>
      <c r="EA141" s="292"/>
      <c r="EB141" s="292"/>
      <c r="EC141" s="292"/>
      <c r="ED141" s="292"/>
      <c r="EE141" s="292"/>
      <c r="EF141" s="301"/>
      <c r="EG141" s="301"/>
      <c r="EH141" s="301"/>
      <c r="EI141" s="301"/>
      <c r="EJ141" s="301"/>
      <c r="EK141" s="301"/>
      <c r="EL141" s="301"/>
      <c r="EM141" s="301"/>
      <c r="EN141" s="301"/>
      <c r="EO141" s="317">
        <f t="shared" si="69"/>
        <v>456337</v>
      </c>
      <c r="EP141" s="301"/>
      <c r="EQ141" s="293"/>
      <c r="ES141" s="288">
        <f t="shared" si="70"/>
        <v>2014</v>
      </c>
      <c r="ET141" s="289">
        <f t="shared" si="71"/>
        <v>0</v>
      </c>
      <c r="EU141" s="290">
        <f t="shared" si="72"/>
        <v>0</v>
      </c>
      <c r="EV141" s="290">
        <f t="shared" si="73"/>
        <v>0</v>
      </c>
      <c r="EW141" s="290">
        <f t="shared" si="74"/>
        <v>0</v>
      </c>
      <c r="EX141" s="291"/>
      <c r="EY141" s="292"/>
      <c r="EZ141" s="292"/>
      <c r="FA141" s="293"/>
      <c r="FB141" s="294">
        <f t="shared" si="75"/>
        <v>0</v>
      </c>
    </row>
    <row r="142" spans="1:158" s="287" customFormat="1" x14ac:dyDescent="0.15">
      <c r="A142" s="296">
        <v>128</v>
      </c>
      <c r="B142" s="297"/>
      <c r="C142" s="298" t="s">
        <v>161</v>
      </c>
      <c r="D142" s="248">
        <f>IF(C142="","",(VLOOKUP(C142,PD!A:B,2,FALSE)))</f>
        <v>12</v>
      </c>
      <c r="E142" s="299" t="s">
        <v>412</v>
      </c>
      <c r="F142" s="299" t="s">
        <v>580</v>
      </c>
      <c r="G142" s="292" t="s">
        <v>581</v>
      </c>
      <c r="H142" s="300">
        <v>3</v>
      </c>
      <c r="I142" s="292" t="s">
        <v>582</v>
      </c>
      <c r="J142" s="300">
        <v>1</v>
      </c>
      <c r="K142" s="293"/>
      <c r="L142" s="291"/>
      <c r="M142" s="292" t="s">
        <v>384</v>
      </c>
      <c r="N142" s="301"/>
      <c r="O142" s="302">
        <v>1</v>
      </c>
      <c r="P142" s="300">
        <v>15</v>
      </c>
      <c r="Q142" s="303">
        <v>25</v>
      </c>
      <c r="R142" s="302">
        <v>1</v>
      </c>
      <c r="S142" s="292"/>
      <c r="T142" s="300"/>
      <c r="U142" s="293"/>
      <c r="V142" s="296" t="s">
        <v>225</v>
      </c>
      <c r="W142" s="292" t="s">
        <v>583</v>
      </c>
      <c r="X142" s="292"/>
      <c r="Y142" s="292"/>
      <c r="Z142" s="303"/>
      <c r="AA142" s="291"/>
      <c r="AB142" s="300"/>
      <c r="AC142" s="293"/>
      <c r="AD142" s="304"/>
      <c r="AE142" s="301"/>
      <c r="AF142" s="296">
        <v>2</v>
      </c>
      <c r="AG142" s="297">
        <v>4</v>
      </c>
      <c r="AH142" s="305">
        <v>409.46</v>
      </c>
      <c r="AI142" s="306" t="s">
        <v>407</v>
      </c>
      <c r="AJ142" s="302">
        <v>34</v>
      </c>
      <c r="AK142" s="260">
        <f>IF(AJ142="","",(VLOOKUP(AJ142,償却率表!A:B,2,FALSE)))</f>
        <v>0.03</v>
      </c>
      <c r="AL142" s="307" t="s">
        <v>153</v>
      </c>
      <c r="AM142" s="262">
        <f>IF(AL142="","",(VLOOKUP(AL142,PD!G:H,2,FALSE)))</f>
        <v>1</v>
      </c>
      <c r="AN142" s="318" t="s">
        <v>584</v>
      </c>
      <c r="AO142" s="309">
        <v>1980</v>
      </c>
      <c r="AP142" s="319" t="s">
        <v>584</v>
      </c>
      <c r="AQ142" s="266">
        <v>1980</v>
      </c>
      <c r="AR142" s="267">
        <f t="shared" si="39"/>
        <v>34</v>
      </c>
      <c r="AS142" s="293">
        <v>2014</v>
      </c>
      <c r="AT142" s="311">
        <v>58175395</v>
      </c>
      <c r="AU142" s="312"/>
      <c r="AV142" s="313"/>
      <c r="AW142" s="314"/>
      <c r="AX142" s="296"/>
      <c r="AY142" s="315" t="s">
        <v>309</v>
      </c>
      <c r="AZ142" s="248">
        <f>IF(AY142="","",(VLOOKUP(AY142,PD!J:K,2,FALSE)))</f>
        <v>1</v>
      </c>
      <c r="BA142" s="300">
        <v>2014</v>
      </c>
      <c r="BB142" s="316">
        <f t="shared" si="76"/>
        <v>0</v>
      </c>
      <c r="BC142" s="291"/>
      <c r="BD142" s="292"/>
      <c r="BE142" s="301"/>
      <c r="BF142" s="274">
        <f t="shared" si="40"/>
        <v>0</v>
      </c>
      <c r="BG142" s="275" t="str">
        <f t="shared" si="41"/>
        <v/>
      </c>
      <c r="BH142" s="276" t="str">
        <f t="shared" si="42"/>
        <v/>
      </c>
      <c r="BI142" s="276" t="str">
        <f t="shared" si="43"/>
        <v/>
      </c>
      <c r="BJ142" s="276" t="str">
        <f t="shared" si="44"/>
        <v/>
      </c>
      <c r="BK142" s="276" t="str">
        <f t="shared" si="45"/>
        <v/>
      </c>
      <c r="BL142" s="276" t="str">
        <f t="shared" si="46"/>
        <v/>
      </c>
      <c r="BM142" s="276" t="str">
        <f t="shared" si="47"/>
        <v/>
      </c>
      <c r="BN142" s="276" t="str">
        <f t="shared" si="48"/>
        <v/>
      </c>
      <c r="BO142" s="276" t="str">
        <f t="shared" si="49"/>
        <v/>
      </c>
      <c r="BP142" s="277" t="str">
        <f t="shared" si="50"/>
        <v/>
      </c>
      <c r="BQ142" s="278"/>
      <c r="BR142" s="279"/>
      <c r="BS142" s="280"/>
      <c r="BT142" s="274">
        <f t="shared" si="51"/>
        <v>0</v>
      </c>
      <c r="BU142" s="275" t="str">
        <f t="shared" si="52"/>
        <v/>
      </c>
      <c r="BV142" s="276" t="str">
        <f t="shared" si="53"/>
        <v/>
      </c>
      <c r="BW142" s="276" t="str">
        <f t="shared" si="54"/>
        <v/>
      </c>
      <c r="BX142" s="276" t="str">
        <f t="shared" si="55"/>
        <v/>
      </c>
      <c r="BY142" s="276" t="str">
        <f t="shared" si="56"/>
        <v/>
      </c>
      <c r="BZ142" s="276" t="str">
        <f t="shared" si="57"/>
        <v/>
      </c>
      <c r="CA142" s="276" t="str">
        <f t="shared" si="58"/>
        <v/>
      </c>
      <c r="CB142" s="276" t="str">
        <f t="shared" si="59"/>
        <v/>
      </c>
      <c r="CC142" s="276" t="str">
        <f t="shared" si="60"/>
        <v/>
      </c>
      <c r="CD142" s="276" t="str">
        <f t="shared" si="61"/>
        <v/>
      </c>
      <c r="CE142" s="277" t="str">
        <f t="shared" si="62"/>
        <v/>
      </c>
      <c r="CF142" s="278"/>
      <c r="CG142" s="281"/>
      <c r="CH142" s="281"/>
      <c r="CI142" s="281"/>
      <c r="CJ142" s="280"/>
      <c r="CK142" s="282">
        <f t="shared" si="63"/>
        <v>0</v>
      </c>
      <c r="CL142" s="283">
        <f t="shared" si="64"/>
        <v>58175395</v>
      </c>
      <c r="CM142" s="284">
        <f t="shared" si="65"/>
        <v>581781</v>
      </c>
      <c r="CN142" s="284">
        <f t="shared" si="66"/>
        <v>58175394</v>
      </c>
      <c r="CO142" s="284">
        <f t="shared" si="67"/>
        <v>1</v>
      </c>
      <c r="CP142" s="280">
        <f t="shared" si="68"/>
        <v>581782</v>
      </c>
      <c r="CQ142" s="285"/>
      <c r="CR142" s="291"/>
      <c r="CS142" s="293"/>
      <c r="CV142" s="291"/>
      <c r="CW142" s="292"/>
      <c r="CX142" s="292"/>
      <c r="CY142" s="292"/>
      <c r="CZ142" s="292"/>
      <c r="DA142" s="292"/>
      <c r="DB142" s="292"/>
      <c r="DC142" s="292"/>
      <c r="DD142" s="292"/>
      <c r="DE142" s="293"/>
      <c r="DF142" s="291"/>
      <c r="DG142" s="292"/>
      <c r="DH142" s="292"/>
      <c r="DI142" s="292"/>
      <c r="DJ142" s="292"/>
      <c r="DK142" s="292"/>
      <c r="DL142" s="292"/>
      <c r="DM142" s="292"/>
      <c r="DN142" s="292"/>
      <c r="DO142" s="292"/>
      <c r="DP142" s="293"/>
      <c r="DQ142" s="141"/>
      <c r="DR142" s="291"/>
      <c r="DS142" s="292"/>
      <c r="DT142" s="292"/>
      <c r="DU142" s="292"/>
      <c r="DV142" s="292"/>
      <c r="DW142" s="292"/>
      <c r="DX142" s="292"/>
      <c r="DY142" s="292"/>
      <c r="DZ142" s="292"/>
      <c r="EA142" s="292"/>
      <c r="EB142" s="292"/>
      <c r="EC142" s="292"/>
      <c r="ED142" s="292"/>
      <c r="EE142" s="292"/>
      <c r="EF142" s="301"/>
      <c r="EG142" s="301"/>
      <c r="EH142" s="301"/>
      <c r="EI142" s="301"/>
      <c r="EJ142" s="301"/>
      <c r="EK142" s="301"/>
      <c r="EL142" s="301"/>
      <c r="EM142" s="301"/>
      <c r="EN142" s="301"/>
      <c r="EO142" s="317">
        <f t="shared" si="69"/>
        <v>581781</v>
      </c>
      <c r="EP142" s="301"/>
      <c r="EQ142" s="293"/>
      <c r="ES142" s="288">
        <f t="shared" si="70"/>
        <v>2014</v>
      </c>
      <c r="ET142" s="289">
        <f t="shared" si="71"/>
        <v>0</v>
      </c>
      <c r="EU142" s="290">
        <f t="shared" si="72"/>
        <v>0</v>
      </c>
      <c r="EV142" s="290">
        <f t="shared" si="73"/>
        <v>0</v>
      </c>
      <c r="EW142" s="290">
        <f t="shared" si="74"/>
        <v>0</v>
      </c>
      <c r="EX142" s="291"/>
      <c r="EY142" s="292"/>
      <c r="EZ142" s="292"/>
      <c r="FA142" s="293"/>
      <c r="FB142" s="294">
        <f t="shared" si="75"/>
        <v>0</v>
      </c>
    </row>
    <row r="143" spans="1:158" s="287" customFormat="1" x14ac:dyDescent="0.15">
      <c r="A143" s="296">
        <v>129</v>
      </c>
      <c r="B143" s="297"/>
      <c r="C143" s="298" t="s">
        <v>161</v>
      </c>
      <c r="D143" s="248">
        <f>IF(C143="","",(VLOOKUP(C143,PD!A:B,2,FALSE)))</f>
        <v>12</v>
      </c>
      <c r="E143" s="299" t="s">
        <v>412</v>
      </c>
      <c r="F143" s="299" t="s">
        <v>580</v>
      </c>
      <c r="G143" s="292" t="s">
        <v>585</v>
      </c>
      <c r="H143" s="300">
        <v>3</v>
      </c>
      <c r="I143" s="292" t="s">
        <v>582</v>
      </c>
      <c r="J143" s="300">
        <v>1</v>
      </c>
      <c r="K143" s="293"/>
      <c r="L143" s="291"/>
      <c r="M143" s="292" t="s">
        <v>384</v>
      </c>
      <c r="N143" s="301"/>
      <c r="O143" s="302">
        <v>1</v>
      </c>
      <c r="P143" s="300">
        <v>15</v>
      </c>
      <c r="Q143" s="303">
        <v>25</v>
      </c>
      <c r="R143" s="302">
        <v>1</v>
      </c>
      <c r="S143" s="292"/>
      <c r="T143" s="300"/>
      <c r="U143" s="293"/>
      <c r="V143" s="296" t="s">
        <v>225</v>
      </c>
      <c r="W143" s="292" t="s">
        <v>583</v>
      </c>
      <c r="X143" s="292"/>
      <c r="Y143" s="292"/>
      <c r="Z143" s="303"/>
      <c r="AA143" s="291"/>
      <c r="AB143" s="300"/>
      <c r="AC143" s="293"/>
      <c r="AD143" s="304"/>
      <c r="AE143" s="301"/>
      <c r="AF143" s="296">
        <v>2</v>
      </c>
      <c r="AG143" s="297">
        <v>5</v>
      </c>
      <c r="AH143" s="305">
        <v>6.48</v>
      </c>
      <c r="AI143" s="306" t="s">
        <v>407</v>
      </c>
      <c r="AJ143" s="302">
        <v>15</v>
      </c>
      <c r="AK143" s="260">
        <f>IF(AJ143="","",(VLOOKUP(AJ143,償却率表!A:B,2,FALSE)))</f>
        <v>6.7000000000000004E-2</v>
      </c>
      <c r="AL143" s="307" t="s">
        <v>153</v>
      </c>
      <c r="AM143" s="262">
        <f>IF(AL143="","",(VLOOKUP(AL143,PD!G:H,2,FALSE)))</f>
        <v>1</v>
      </c>
      <c r="AN143" s="318" t="s">
        <v>586</v>
      </c>
      <c r="AO143" s="309">
        <v>1981</v>
      </c>
      <c r="AP143" s="319" t="s">
        <v>586</v>
      </c>
      <c r="AQ143" s="266">
        <v>1981</v>
      </c>
      <c r="AR143" s="267">
        <f t="shared" ref="AR143:AR206" si="77">IF(AND(AQ143=0,AM143=3),"",IF(AQ143="","",$A$1-AQ143))</f>
        <v>33</v>
      </c>
      <c r="AS143" s="293">
        <v>2015</v>
      </c>
      <c r="AT143" s="311">
        <v>380000</v>
      </c>
      <c r="AU143" s="312"/>
      <c r="AV143" s="313"/>
      <c r="AW143" s="314"/>
      <c r="AX143" s="296"/>
      <c r="AY143" s="315" t="s">
        <v>309</v>
      </c>
      <c r="AZ143" s="248">
        <f>IF(AY143="","",(VLOOKUP(AY143,PD!J:K,2,FALSE)))</f>
        <v>1</v>
      </c>
      <c r="BA143" s="300">
        <v>2014</v>
      </c>
      <c r="BB143" s="316">
        <f t="shared" si="76"/>
        <v>0</v>
      </c>
      <c r="BC143" s="291"/>
      <c r="BD143" s="292"/>
      <c r="BE143" s="301"/>
      <c r="BF143" s="274">
        <f t="shared" ref="BF143:BF206" si="78">SUM(BG143:BP143)</f>
        <v>0</v>
      </c>
      <c r="BG143" s="275" t="str">
        <f t="shared" ref="BG143:BG206" si="79">IF(AND($A$1=BD143,BG$10=BE143),CP143,"")</f>
        <v/>
      </c>
      <c r="BH143" s="276" t="str">
        <f t="shared" ref="BH143:BH206" si="80">IF(AND($A$1=BD143,BH$10=BE143),CP143,"")</f>
        <v/>
      </c>
      <c r="BI143" s="276" t="str">
        <f t="shared" ref="BI143:BI206" si="81">IF(AND($A$1=BD143,BI$10=BE143),CP143,"")</f>
        <v/>
      </c>
      <c r="BJ143" s="276" t="str">
        <f t="shared" ref="BJ143:BJ206" si="82">IF(AND($A$1=BD143,BJ$10=BE143),CP143,"")</f>
        <v/>
      </c>
      <c r="BK143" s="276" t="str">
        <f t="shared" ref="BK143:BK206" si="83">IF(AND($A$1=BD143,BK$10=BE143),CP143,"")</f>
        <v/>
      </c>
      <c r="BL143" s="276" t="str">
        <f t="shared" ref="BL143:BL206" si="84">IF(AND($A$1=BD143,BL$10=BE143),CP143,"")</f>
        <v/>
      </c>
      <c r="BM143" s="276" t="str">
        <f t="shared" ref="BM143:BM206" si="85">IF(AND($A$1=BD143,BM$10=BE143),CP143,"")</f>
        <v/>
      </c>
      <c r="BN143" s="276" t="str">
        <f t="shared" ref="BN143:BN206" si="86">IF(AND($A$1=BD143,BN$10=BE143),CP143,"")</f>
        <v/>
      </c>
      <c r="BO143" s="276" t="str">
        <f t="shared" ref="BO143:BO206" si="87">IF(AND($A$1=BD143,BO$10=BE143),CP143,"")</f>
        <v/>
      </c>
      <c r="BP143" s="277" t="str">
        <f t="shared" ref="BP143:BP206" si="88">IF(AND($A$1=BD143,BP$10=BE143),CP143,"")</f>
        <v/>
      </c>
      <c r="BQ143" s="278"/>
      <c r="BR143" s="279"/>
      <c r="BS143" s="280"/>
      <c r="BT143" s="274">
        <f t="shared" ref="BT143:BT206" si="89">SUM(BU143:CE143)</f>
        <v>0</v>
      </c>
      <c r="BU143" s="275" t="str">
        <f t="shared" ref="BU143:BU206" si="90">IF(AND($A$1=BR143,BU$10=BS143),BB143,"")</f>
        <v/>
      </c>
      <c r="BV143" s="276" t="str">
        <f t="shared" ref="BV143:BV206" si="91">IF(AND($A$1=BR143,BV$10=BS143),BB143,"")</f>
        <v/>
      </c>
      <c r="BW143" s="276" t="str">
        <f t="shared" ref="BW143:BW206" si="92">IF(AND($A$1=BR143,BW$10=BS143),BB143,"")</f>
        <v/>
      </c>
      <c r="BX143" s="276" t="str">
        <f t="shared" ref="BX143:BX206" si="93">IF(AND($A$1=BR143,BX$10=BS143),BB143,"")</f>
        <v/>
      </c>
      <c r="BY143" s="276" t="str">
        <f t="shared" ref="BY143:BY206" si="94">IF(AND($A$1=BR143,BY$10=BS143),BB143,"")</f>
        <v/>
      </c>
      <c r="BZ143" s="276" t="str">
        <f t="shared" ref="BZ143:BZ206" si="95">IF(AND($A$1=BR143,BZ$10=BS143),BB143,"")</f>
        <v/>
      </c>
      <c r="CA143" s="276" t="str">
        <f t="shared" ref="CA143:CA206" si="96">IF($A$1=BR143,CM143,"")</f>
        <v/>
      </c>
      <c r="CB143" s="276" t="str">
        <f t="shared" ref="CB143:CB206" si="97">IF(AND($A$1=BR143,CB$10=BS143),BB143,"")</f>
        <v/>
      </c>
      <c r="CC143" s="276" t="str">
        <f t="shared" ref="CC143:CC206" si="98">IF(AND($A$1=BR143,CC$10=BS143),BB143,"")</f>
        <v/>
      </c>
      <c r="CD143" s="276" t="str">
        <f t="shared" ref="CD143:CD206" si="99">IF(AND($A$1=BR143,CD$10=BS143),BB143,"")</f>
        <v/>
      </c>
      <c r="CE143" s="277" t="str">
        <f t="shared" ref="CE143:CE206" si="100">IF(AND($A$1=BR143,CE$10=BS143),BB143,"")</f>
        <v/>
      </c>
      <c r="CF143" s="278"/>
      <c r="CG143" s="281"/>
      <c r="CH143" s="281"/>
      <c r="CI143" s="281"/>
      <c r="CJ143" s="280"/>
      <c r="CK143" s="282">
        <f t="shared" ref="CK143:CK206" si="101">SUM(CF143:CJ143)</f>
        <v>0</v>
      </c>
      <c r="CL143" s="283">
        <f t="shared" ref="CL143:CL206" si="102">IF(AND(BS143&lt;&gt;"",$A$1&gt;=BR143,BR143&lt;&gt;""),0,IF(AZ143=4,1,IF(AQ143="",0,IF(AZ143=1,AT143,IF(AZ143=2,INT(AU143*AH143),IF(AZ143=3,AV143))))))</f>
        <v>380000</v>
      </c>
      <c r="CM143" s="284">
        <f t="shared" ref="CM143:CM206" si="103">IF(OR(AM143=3,AZ143=4,CL143=0,AK143=0,AK143=""),0,IF(CL143="","",IF(AND(BS143&lt;&gt;"",$A$1&gt;=BR143,BR143&lt;&gt;""),0,IF(AQ143="",0,IF(AM143=1,IF(OR(AR143&gt;AJ143,AR143=0),0,IF(0&gt;CL143-(($AR143-1)*INT($CL143*$AK143)),0,IF(OR(AJ143=AR143,CL143-(($AR143-1)*INT($CL143*$AK143))&lt;INT(AK143*CL143)),CL143-(($AR143-1)*INT($CL143*$AK143))-1,IF($A$1=$AQ143,0,IF($A$1&gt;$AQ143,INT(AK143*CL143)))))),IF(OR(AR143&gt;AJ143,AR143=0),0,IF(0&gt;CL143-(($AR143-1)*INT($CL143*$AK143)),0,IF(OR(AJ143=AR143,CL143-(($AR143-1)*INT($CL143*$AK143))&lt;INT(AK143*CL143)),CL143-(($AR143-1)*INT($CL143*$AK143)),IF($A$1=$AQ143,0,IF($A$1&gt;$AQ143,INT(AK143*CL143)))))))))))</f>
        <v>0</v>
      </c>
      <c r="CN143" s="284">
        <f t="shared" ref="CN143:CN206" si="104">IF(OR(AM143=3,AZ143=4),0,IF(OR(,CL143=0,AK143=0,AK143=""),0,IF(CL143="","",IF(AND(BS143&lt;&gt;"",$A$1&gt;=BR143,BR143&lt;&gt;""),0,IF(AM143=1,IF($AR143&gt;$AJ143,CL143-1,IF($A$1=AQ143,0,IF(OR(AJ143=AR143,CL143-(($AR143-1)*INT($CL143*$AK143))&lt;INT(AK143*CL143)),CL143-1,$AR143*INT($CL143*$AK143)))),IF(AM143=2,IF(AQ143="","",IF($AR143&gt;$AJ143,CL143,IF($A$1=AQ143,0,IF(OR(AJ143=AR143,CL143-(($AR143-1)*INT($CL143*$AK143))&lt;INT(AK143*CL143)),CL143,$AR143*INT($CL143*$AK143)))))))))))</f>
        <v>379999</v>
      </c>
      <c r="CO143" s="284">
        <f t="shared" ref="CO143:CO206" si="105">IF(CL143=0,0,IF(CL143="","",IF(AND(BS143&lt;&gt;"",$A$1&gt;=BR143,BR143&lt;&gt;""),0,IF(AZ143=4,1,IF(AQ143="",0,INT(CL143-CN143))))))</f>
        <v>1</v>
      </c>
      <c r="CP143" s="280">
        <f t="shared" ref="CP143:CP206" si="106">IF($A$1&lt;&gt;BA143,0,IF(AND(BS143&lt;&gt;"",$A$1&gt;=BR143),0,IF(CM143="","",CM143+CO143)))</f>
        <v>1</v>
      </c>
      <c r="CQ143" s="285"/>
      <c r="CR143" s="291"/>
      <c r="CS143" s="293"/>
      <c r="CV143" s="291"/>
      <c r="CW143" s="292"/>
      <c r="CX143" s="292"/>
      <c r="CY143" s="292"/>
      <c r="CZ143" s="292"/>
      <c r="DA143" s="292"/>
      <c r="DB143" s="292"/>
      <c r="DC143" s="292"/>
      <c r="DD143" s="292"/>
      <c r="DE143" s="293"/>
      <c r="DF143" s="291"/>
      <c r="DG143" s="292"/>
      <c r="DH143" s="292"/>
      <c r="DI143" s="292"/>
      <c r="DJ143" s="292"/>
      <c r="DK143" s="292"/>
      <c r="DL143" s="292"/>
      <c r="DM143" s="292"/>
      <c r="DN143" s="292"/>
      <c r="DO143" s="292"/>
      <c r="DP143" s="293"/>
      <c r="DQ143" s="141"/>
      <c r="DR143" s="291"/>
      <c r="DS143" s="292"/>
      <c r="DT143" s="292"/>
      <c r="DU143" s="292"/>
      <c r="DV143" s="292"/>
      <c r="DW143" s="292"/>
      <c r="DX143" s="292"/>
      <c r="DY143" s="292"/>
      <c r="DZ143" s="292"/>
      <c r="EA143" s="292"/>
      <c r="EB143" s="292"/>
      <c r="EC143" s="292"/>
      <c r="ED143" s="292"/>
      <c r="EE143" s="292"/>
      <c r="EF143" s="301"/>
      <c r="EG143" s="301"/>
      <c r="EH143" s="301"/>
      <c r="EI143" s="301"/>
      <c r="EJ143" s="301"/>
      <c r="EK143" s="301"/>
      <c r="EL143" s="301"/>
      <c r="EM143" s="301"/>
      <c r="EN143" s="301"/>
      <c r="EO143" s="317">
        <f t="shared" ref="EO143:EO206" si="107">CM143</f>
        <v>0</v>
      </c>
      <c r="EP143" s="301"/>
      <c r="EQ143" s="293"/>
      <c r="ES143" s="288">
        <f t="shared" ref="ES143:ES206" si="108">BA143</f>
        <v>2014</v>
      </c>
      <c r="ET143" s="289">
        <f t="shared" ref="ET143:ET206" si="109">IF($A$1=BA143,0,IF(AND(BE143&lt;&gt;"",$A$1=BD143),0,IF(AND(BR143&lt;$A$1,BS143&gt;=20),0,IF(AZ143=4,1,IF(AQ143="",0,IF($A$1=$AQ143,0,IF(AZ143=1,AT143,IF(AZ143=2,INT(AU143*AH143),IF(AZ143=3,AV143,IF(AZ143=4,1,))))))))))</f>
        <v>0</v>
      </c>
      <c r="EU143" s="290">
        <f t="shared" ref="EU143:EU206" si="110">IF(OR(AM143=3,AZ143=4),0,IF(ET143=0,0,IF(ET143="","",IF(AND(BE143&lt;&gt;"",$A$1=BD143),0,IF(AND(BR143&lt;$A$1,BS143&gt;=20),0,IF($A$1=AQ143,0,IF(OR(AQ143="",AK143="",AK143=0),0,IF(AM143=1,IF(0&gt;ET143-(($AR143-2)*INT($ET143*$AK143)),0,IF(OR(AR143-1&gt;AJ143,AR143=0),0,IF(OR(AJ143=AR143-1,ET143-(($AR143-2)*INT($ET143*$AK143))&lt;INT(AK143*ET143)),ET143-(($AR143-2)*INT($ET143*$AK143))-1,IF($A$1-1=$AQ143,0,IF($A$1-1&gt;$AQ143,INT(AK143*ET143)))))),IF(AM143=2,IF(0&gt;ET143-(($AR143-2)*INT($ET143*$AK143)),0,IF(OR(AR143-1&gt;AJ143,AR143=0),0,IF(OR(AJ143=AR143-1,ET143-(($AR143-2)*INT($ET143*$AK143))&lt;INT(AK143*ET143)),ET143-(($AR143-2)*INT($ET143*$AK143)),IF($A$1-1=$AQ143,0,IF($A$1-1&gt;$AQ143,INT(AK143*ET143)))))))))))))))</f>
        <v>0</v>
      </c>
      <c r="EV143" s="290">
        <f t="shared" ref="EV143:EV206" si="111">IF(OR(AM143=3,AZ143=4),0,IF(ET143=0,0,IF(ET143="","",IF(AND(BE143&lt;&gt;"",$A$1=BD143),0,IF(AND(BR143&lt;$A$1,BS143&gt;=20),0,IF($A$1=AQ143,0,IF(AM143=1,IF(OR(ET143=0,AK143="",AK143=0),0,IF($AR143-1&gt;$AJ143,ET143-1,IF($A$1-1&lt;=AQ143,0,IF(OR(AJ143=AR143-1,ET143-(($AR143-2)*INT($ET143*$AK143))&lt;INT(AK143*ET143)),ET143-1,(($AR143-1)*INT($ET143*$AK143)))))),IF(AM143=2,IF(ET143=0,0,IF($AR143-1&gt;$AJ143,ET143,IF($A$1-1&lt;=AQ143,0,IF(OR(AJ143=AR143-1,ET143-(($AR143-2)*INT($ET143*$AK143))&lt;INT(AK143*ET143)),ET143,(($AR143-1)*INT($ET143*$AK143))))))))))))))</f>
        <v>0</v>
      </c>
      <c r="EW143" s="290">
        <f t="shared" ref="EW143:EW206" si="112">IF(ET143=0,0,IF(ET143="","",IF(AND(BE143&lt;&gt;"",$A$1=BD143),0,IF(AND(BR143&lt;$A$1,BS143&gt;=20),0,IF(AZ143=4,1,IF(AQ143="",0,IF($A$1=$AQ143,0,INT(ET143-EV143))))))))</f>
        <v>0</v>
      </c>
      <c r="EX143" s="291"/>
      <c r="EY143" s="292"/>
      <c r="EZ143" s="292"/>
      <c r="FA143" s="293"/>
      <c r="FB143" s="294">
        <f t="shared" ref="FB143:FB206" si="113">EW143-FA143</f>
        <v>0</v>
      </c>
    </row>
    <row r="144" spans="1:158" s="287" customFormat="1" x14ac:dyDescent="0.15">
      <c r="A144" s="296">
        <v>130</v>
      </c>
      <c r="B144" s="297"/>
      <c r="C144" s="298" t="s">
        <v>161</v>
      </c>
      <c r="D144" s="248">
        <f>IF(C144="","",(VLOOKUP(C144,PD!A:B,2,FALSE)))</f>
        <v>12</v>
      </c>
      <c r="E144" s="299" t="s">
        <v>412</v>
      </c>
      <c r="F144" s="299" t="s">
        <v>587</v>
      </c>
      <c r="G144" s="292" t="s">
        <v>588</v>
      </c>
      <c r="H144" s="300">
        <v>3</v>
      </c>
      <c r="I144" s="292" t="s">
        <v>589</v>
      </c>
      <c r="J144" s="300">
        <v>1</v>
      </c>
      <c r="K144" s="293"/>
      <c r="L144" s="291"/>
      <c r="M144" s="292" t="s">
        <v>384</v>
      </c>
      <c r="N144" s="301"/>
      <c r="O144" s="302">
        <v>1</v>
      </c>
      <c r="P144" s="300">
        <v>15</v>
      </c>
      <c r="Q144" s="303">
        <v>25</v>
      </c>
      <c r="R144" s="302">
        <v>1</v>
      </c>
      <c r="S144" s="292"/>
      <c r="T144" s="300"/>
      <c r="U144" s="293"/>
      <c r="V144" s="296" t="s">
        <v>225</v>
      </c>
      <c r="W144" s="292" t="s">
        <v>590</v>
      </c>
      <c r="X144" s="292"/>
      <c r="Y144" s="292"/>
      <c r="Z144" s="303"/>
      <c r="AA144" s="291"/>
      <c r="AB144" s="300"/>
      <c r="AC144" s="293"/>
      <c r="AD144" s="304"/>
      <c r="AE144" s="301"/>
      <c r="AF144" s="296">
        <v>2</v>
      </c>
      <c r="AG144" s="297">
        <v>2</v>
      </c>
      <c r="AH144" s="305">
        <v>1844.36</v>
      </c>
      <c r="AI144" s="306" t="s">
        <v>407</v>
      </c>
      <c r="AJ144" s="302">
        <v>50</v>
      </c>
      <c r="AK144" s="260">
        <f>IF(AJ144="","",(VLOOKUP(AJ144,償却率表!A:B,2,FALSE)))</f>
        <v>0.02</v>
      </c>
      <c r="AL144" s="307" t="s">
        <v>153</v>
      </c>
      <c r="AM144" s="262">
        <f>IF(AL144="","",(VLOOKUP(AL144,PD!G:H,2,FALSE)))</f>
        <v>1</v>
      </c>
      <c r="AN144" s="318" t="s">
        <v>591</v>
      </c>
      <c r="AO144" s="309">
        <v>1993</v>
      </c>
      <c r="AP144" s="319" t="s">
        <v>591</v>
      </c>
      <c r="AQ144" s="266">
        <v>1993</v>
      </c>
      <c r="AR144" s="267">
        <f t="shared" si="77"/>
        <v>21</v>
      </c>
      <c r="AS144" s="293">
        <v>2043</v>
      </c>
      <c r="AT144" s="311">
        <v>401460000</v>
      </c>
      <c r="AU144" s="312"/>
      <c r="AV144" s="313"/>
      <c r="AW144" s="314"/>
      <c r="AX144" s="296"/>
      <c r="AY144" s="315" t="s">
        <v>309</v>
      </c>
      <c r="AZ144" s="248">
        <f>IF(AY144="","",(VLOOKUP(AY144,PD!J:K,2,FALSE)))</f>
        <v>1</v>
      </c>
      <c r="BA144" s="300">
        <v>2014</v>
      </c>
      <c r="BB144" s="316">
        <f t="shared" ref="BB144:BB207" si="114">FA144</f>
        <v>0</v>
      </c>
      <c r="BC144" s="291"/>
      <c r="BD144" s="292"/>
      <c r="BE144" s="301"/>
      <c r="BF144" s="274">
        <f t="shared" si="78"/>
        <v>0</v>
      </c>
      <c r="BG144" s="275" t="str">
        <f t="shared" si="79"/>
        <v/>
      </c>
      <c r="BH144" s="276" t="str">
        <f t="shared" si="80"/>
        <v/>
      </c>
      <c r="BI144" s="276" t="str">
        <f t="shared" si="81"/>
        <v/>
      </c>
      <c r="BJ144" s="276" t="str">
        <f t="shared" si="82"/>
        <v/>
      </c>
      <c r="BK144" s="276" t="str">
        <f t="shared" si="83"/>
        <v/>
      </c>
      <c r="BL144" s="276" t="str">
        <f t="shared" si="84"/>
        <v/>
      </c>
      <c r="BM144" s="276" t="str">
        <f t="shared" si="85"/>
        <v/>
      </c>
      <c r="BN144" s="276" t="str">
        <f t="shared" si="86"/>
        <v/>
      </c>
      <c r="BO144" s="276" t="str">
        <f t="shared" si="87"/>
        <v/>
      </c>
      <c r="BP144" s="277" t="str">
        <f t="shared" si="88"/>
        <v/>
      </c>
      <c r="BQ144" s="278"/>
      <c r="BR144" s="279"/>
      <c r="BS144" s="280"/>
      <c r="BT144" s="274">
        <f t="shared" si="89"/>
        <v>0</v>
      </c>
      <c r="BU144" s="275" t="str">
        <f t="shared" si="90"/>
        <v/>
      </c>
      <c r="BV144" s="276" t="str">
        <f t="shared" si="91"/>
        <v/>
      </c>
      <c r="BW144" s="276" t="str">
        <f t="shared" si="92"/>
        <v/>
      </c>
      <c r="BX144" s="276" t="str">
        <f t="shared" si="93"/>
        <v/>
      </c>
      <c r="BY144" s="276" t="str">
        <f t="shared" si="94"/>
        <v/>
      </c>
      <c r="BZ144" s="276" t="str">
        <f t="shared" si="95"/>
        <v/>
      </c>
      <c r="CA144" s="276" t="str">
        <f t="shared" si="96"/>
        <v/>
      </c>
      <c r="CB144" s="276" t="str">
        <f t="shared" si="97"/>
        <v/>
      </c>
      <c r="CC144" s="276" t="str">
        <f t="shared" si="98"/>
        <v/>
      </c>
      <c r="CD144" s="276" t="str">
        <f t="shared" si="99"/>
        <v/>
      </c>
      <c r="CE144" s="277" t="str">
        <f t="shared" si="100"/>
        <v/>
      </c>
      <c r="CF144" s="278"/>
      <c r="CG144" s="281"/>
      <c r="CH144" s="281"/>
      <c r="CI144" s="281"/>
      <c r="CJ144" s="280"/>
      <c r="CK144" s="282">
        <f t="shared" si="101"/>
        <v>0</v>
      </c>
      <c r="CL144" s="283">
        <f t="shared" si="102"/>
        <v>401460000</v>
      </c>
      <c r="CM144" s="284">
        <f t="shared" si="103"/>
        <v>8029200</v>
      </c>
      <c r="CN144" s="284">
        <f t="shared" si="104"/>
        <v>168613200</v>
      </c>
      <c r="CO144" s="284">
        <f t="shared" si="105"/>
        <v>232846800</v>
      </c>
      <c r="CP144" s="280">
        <f t="shared" si="106"/>
        <v>240876000</v>
      </c>
      <c r="CQ144" s="285"/>
      <c r="CR144" s="291"/>
      <c r="CS144" s="293"/>
      <c r="CV144" s="291"/>
      <c r="CW144" s="292"/>
      <c r="CX144" s="292"/>
      <c r="CY144" s="292"/>
      <c r="CZ144" s="292"/>
      <c r="DA144" s="292"/>
      <c r="DB144" s="292"/>
      <c r="DC144" s="292"/>
      <c r="DD144" s="292"/>
      <c r="DE144" s="293"/>
      <c r="DF144" s="291"/>
      <c r="DG144" s="292"/>
      <c r="DH144" s="292"/>
      <c r="DI144" s="292"/>
      <c r="DJ144" s="292"/>
      <c r="DK144" s="292"/>
      <c r="DL144" s="292"/>
      <c r="DM144" s="292"/>
      <c r="DN144" s="292"/>
      <c r="DO144" s="292"/>
      <c r="DP144" s="293"/>
      <c r="DQ144" s="141"/>
      <c r="DR144" s="291"/>
      <c r="DS144" s="292"/>
      <c r="DT144" s="292"/>
      <c r="DU144" s="292"/>
      <c r="DV144" s="292"/>
      <c r="DW144" s="292"/>
      <c r="DX144" s="292"/>
      <c r="DY144" s="292"/>
      <c r="DZ144" s="292"/>
      <c r="EA144" s="292"/>
      <c r="EB144" s="292"/>
      <c r="EC144" s="292"/>
      <c r="ED144" s="292"/>
      <c r="EE144" s="292"/>
      <c r="EF144" s="301"/>
      <c r="EG144" s="301"/>
      <c r="EH144" s="301"/>
      <c r="EI144" s="301"/>
      <c r="EJ144" s="301"/>
      <c r="EK144" s="301"/>
      <c r="EL144" s="301"/>
      <c r="EM144" s="301"/>
      <c r="EN144" s="301"/>
      <c r="EO144" s="317">
        <f t="shared" si="107"/>
        <v>8029200</v>
      </c>
      <c r="EP144" s="301"/>
      <c r="EQ144" s="293"/>
      <c r="ES144" s="288">
        <f t="shared" si="108"/>
        <v>2014</v>
      </c>
      <c r="ET144" s="289">
        <f t="shared" si="109"/>
        <v>0</v>
      </c>
      <c r="EU144" s="290">
        <f t="shared" si="110"/>
        <v>0</v>
      </c>
      <c r="EV144" s="290">
        <f t="shared" si="111"/>
        <v>0</v>
      </c>
      <c r="EW144" s="290">
        <f t="shared" si="112"/>
        <v>0</v>
      </c>
      <c r="EX144" s="291"/>
      <c r="EY144" s="292"/>
      <c r="EZ144" s="292"/>
      <c r="FA144" s="293"/>
      <c r="FB144" s="294">
        <f t="shared" si="113"/>
        <v>0</v>
      </c>
    </row>
    <row r="145" spans="1:158" s="287" customFormat="1" x14ac:dyDescent="0.15">
      <c r="A145" s="296">
        <v>131</v>
      </c>
      <c r="B145" s="297"/>
      <c r="C145" s="298" t="s">
        <v>161</v>
      </c>
      <c r="D145" s="248">
        <f>IF(C145="","",(VLOOKUP(C145,PD!A:B,2,FALSE)))</f>
        <v>12</v>
      </c>
      <c r="E145" s="299" t="s">
        <v>412</v>
      </c>
      <c r="F145" s="299" t="s">
        <v>592</v>
      </c>
      <c r="G145" s="292" t="s">
        <v>593</v>
      </c>
      <c r="H145" s="300">
        <v>3</v>
      </c>
      <c r="I145" s="292" t="s">
        <v>594</v>
      </c>
      <c r="J145" s="300">
        <v>6</v>
      </c>
      <c r="K145" s="293"/>
      <c r="L145" s="291"/>
      <c r="M145" s="292" t="s">
        <v>384</v>
      </c>
      <c r="N145" s="301"/>
      <c r="O145" s="302">
        <v>1</v>
      </c>
      <c r="P145" s="300">
        <v>15</v>
      </c>
      <c r="Q145" s="303">
        <v>25</v>
      </c>
      <c r="R145" s="302">
        <v>1</v>
      </c>
      <c r="S145" s="292"/>
      <c r="T145" s="300"/>
      <c r="U145" s="293"/>
      <c r="V145" s="296" t="s">
        <v>225</v>
      </c>
      <c r="W145" s="292" t="s">
        <v>595</v>
      </c>
      <c r="X145" s="292"/>
      <c r="Y145" s="292"/>
      <c r="Z145" s="303"/>
      <c r="AA145" s="291"/>
      <c r="AB145" s="300"/>
      <c r="AC145" s="293"/>
      <c r="AD145" s="304"/>
      <c r="AE145" s="301"/>
      <c r="AF145" s="296">
        <v>1</v>
      </c>
      <c r="AG145" s="297">
        <v>5</v>
      </c>
      <c r="AH145" s="305">
        <v>71.92</v>
      </c>
      <c r="AI145" s="306" t="s">
        <v>407</v>
      </c>
      <c r="AJ145" s="302">
        <v>22</v>
      </c>
      <c r="AK145" s="260">
        <f>IF(AJ145="","",(VLOOKUP(AJ145,償却率表!A:B,2,FALSE)))</f>
        <v>4.5999999999999999E-2</v>
      </c>
      <c r="AL145" s="307" t="s">
        <v>153</v>
      </c>
      <c r="AM145" s="262">
        <f>IF(AL145="","",(VLOOKUP(AL145,PD!G:H,2,FALSE)))</f>
        <v>1</v>
      </c>
      <c r="AN145" s="318" t="s">
        <v>596</v>
      </c>
      <c r="AO145" s="309">
        <v>2001</v>
      </c>
      <c r="AP145" s="319" t="s">
        <v>596</v>
      </c>
      <c r="AQ145" s="266">
        <v>2001</v>
      </c>
      <c r="AR145" s="267">
        <f t="shared" si="77"/>
        <v>13</v>
      </c>
      <c r="AS145" s="293">
        <v>2023</v>
      </c>
      <c r="AT145" s="311">
        <v>10800000</v>
      </c>
      <c r="AU145" s="312"/>
      <c r="AV145" s="313"/>
      <c r="AW145" s="314"/>
      <c r="AX145" s="296"/>
      <c r="AY145" s="315" t="s">
        <v>309</v>
      </c>
      <c r="AZ145" s="248">
        <f>IF(AY145="","",(VLOOKUP(AY145,PD!J:K,2,FALSE)))</f>
        <v>1</v>
      </c>
      <c r="BA145" s="300">
        <v>2014</v>
      </c>
      <c r="BB145" s="316">
        <f t="shared" si="114"/>
        <v>0</v>
      </c>
      <c r="BC145" s="291"/>
      <c r="BD145" s="292"/>
      <c r="BE145" s="301"/>
      <c r="BF145" s="274">
        <f t="shared" si="78"/>
        <v>0</v>
      </c>
      <c r="BG145" s="275" t="str">
        <f t="shared" si="79"/>
        <v/>
      </c>
      <c r="BH145" s="276" t="str">
        <f t="shared" si="80"/>
        <v/>
      </c>
      <c r="BI145" s="276" t="str">
        <f t="shared" si="81"/>
        <v/>
      </c>
      <c r="BJ145" s="276" t="str">
        <f t="shared" si="82"/>
        <v/>
      </c>
      <c r="BK145" s="276" t="str">
        <f t="shared" si="83"/>
        <v/>
      </c>
      <c r="BL145" s="276" t="str">
        <f t="shared" si="84"/>
        <v/>
      </c>
      <c r="BM145" s="276" t="str">
        <f t="shared" si="85"/>
        <v/>
      </c>
      <c r="BN145" s="276" t="str">
        <f t="shared" si="86"/>
        <v/>
      </c>
      <c r="BO145" s="276" t="str">
        <f t="shared" si="87"/>
        <v/>
      </c>
      <c r="BP145" s="277" t="str">
        <f t="shared" si="88"/>
        <v/>
      </c>
      <c r="BQ145" s="278"/>
      <c r="BR145" s="279"/>
      <c r="BS145" s="280"/>
      <c r="BT145" s="274">
        <f t="shared" si="89"/>
        <v>0</v>
      </c>
      <c r="BU145" s="275" t="str">
        <f t="shared" si="90"/>
        <v/>
      </c>
      <c r="BV145" s="276" t="str">
        <f t="shared" si="91"/>
        <v/>
      </c>
      <c r="BW145" s="276" t="str">
        <f t="shared" si="92"/>
        <v/>
      </c>
      <c r="BX145" s="276" t="str">
        <f t="shared" si="93"/>
        <v/>
      </c>
      <c r="BY145" s="276" t="str">
        <f t="shared" si="94"/>
        <v/>
      </c>
      <c r="BZ145" s="276" t="str">
        <f t="shared" si="95"/>
        <v/>
      </c>
      <c r="CA145" s="276" t="str">
        <f t="shared" si="96"/>
        <v/>
      </c>
      <c r="CB145" s="276" t="str">
        <f t="shared" si="97"/>
        <v/>
      </c>
      <c r="CC145" s="276" t="str">
        <f t="shared" si="98"/>
        <v/>
      </c>
      <c r="CD145" s="276" t="str">
        <f t="shared" si="99"/>
        <v/>
      </c>
      <c r="CE145" s="277" t="str">
        <f t="shared" si="100"/>
        <v/>
      </c>
      <c r="CF145" s="278"/>
      <c r="CG145" s="281"/>
      <c r="CH145" s="281"/>
      <c r="CI145" s="281"/>
      <c r="CJ145" s="280"/>
      <c r="CK145" s="282">
        <f t="shared" si="101"/>
        <v>0</v>
      </c>
      <c r="CL145" s="283">
        <f t="shared" si="102"/>
        <v>10800000</v>
      </c>
      <c r="CM145" s="284">
        <f t="shared" si="103"/>
        <v>496800</v>
      </c>
      <c r="CN145" s="284">
        <f t="shared" si="104"/>
        <v>6458400</v>
      </c>
      <c r="CO145" s="284">
        <f t="shared" si="105"/>
        <v>4341600</v>
      </c>
      <c r="CP145" s="280">
        <f t="shared" si="106"/>
        <v>4838400</v>
      </c>
      <c r="CQ145" s="285"/>
      <c r="CR145" s="291"/>
      <c r="CS145" s="293"/>
      <c r="CV145" s="291"/>
      <c r="CW145" s="292"/>
      <c r="CX145" s="292"/>
      <c r="CY145" s="292"/>
      <c r="CZ145" s="292"/>
      <c r="DA145" s="292"/>
      <c r="DB145" s="292"/>
      <c r="DC145" s="292"/>
      <c r="DD145" s="292"/>
      <c r="DE145" s="293"/>
      <c r="DF145" s="291"/>
      <c r="DG145" s="292"/>
      <c r="DH145" s="292"/>
      <c r="DI145" s="292"/>
      <c r="DJ145" s="292"/>
      <c r="DK145" s="292"/>
      <c r="DL145" s="292"/>
      <c r="DM145" s="292"/>
      <c r="DN145" s="292"/>
      <c r="DO145" s="292"/>
      <c r="DP145" s="293"/>
      <c r="DQ145" s="141"/>
      <c r="DR145" s="291"/>
      <c r="DS145" s="292"/>
      <c r="DT145" s="292"/>
      <c r="DU145" s="292"/>
      <c r="DV145" s="292"/>
      <c r="DW145" s="292"/>
      <c r="DX145" s="292"/>
      <c r="DY145" s="292"/>
      <c r="DZ145" s="292"/>
      <c r="EA145" s="292"/>
      <c r="EB145" s="292"/>
      <c r="EC145" s="292"/>
      <c r="ED145" s="292"/>
      <c r="EE145" s="292"/>
      <c r="EF145" s="301"/>
      <c r="EG145" s="301"/>
      <c r="EH145" s="301"/>
      <c r="EI145" s="301"/>
      <c r="EJ145" s="301"/>
      <c r="EK145" s="301"/>
      <c r="EL145" s="301"/>
      <c r="EM145" s="301"/>
      <c r="EN145" s="301"/>
      <c r="EO145" s="317">
        <f t="shared" si="107"/>
        <v>496800</v>
      </c>
      <c r="EP145" s="301"/>
      <c r="EQ145" s="293"/>
      <c r="ES145" s="288">
        <f t="shared" si="108"/>
        <v>2014</v>
      </c>
      <c r="ET145" s="289">
        <f t="shared" si="109"/>
        <v>0</v>
      </c>
      <c r="EU145" s="290">
        <f t="shared" si="110"/>
        <v>0</v>
      </c>
      <c r="EV145" s="290">
        <f t="shared" si="111"/>
        <v>0</v>
      </c>
      <c r="EW145" s="290">
        <f t="shared" si="112"/>
        <v>0</v>
      </c>
      <c r="EX145" s="291"/>
      <c r="EY145" s="292"/>
      <c r="EZ145" s="292"/>
      <c r="FA145" s="293"/>
      <c r="FB145" s="294">
        <f t="shared" si="113"/>
        <v>0</v>
      </c>
    </row>
    <row r="146" spans="1:158" s="287" customFormat="1" x14ac:dyDescent="0.15">
      <c r="A146" s="296">
        <v>132</v>
      </c>
      <c r="B146" s="297"/>
      <c r="C146" s="298" t="s">
        <v>161</v>
      </c>
      <c r="D146" s="248">
        <f>IF(C146="","",(VLOOKUP(C146,PD!A:B,2,FALSE)))</f>
        <v>12</v>
      </c>
      <c r="E146" s="299" t="s">
        <v>412</v>
      </c>
      <c r="F146" s="299" t="s">
        <v>597</v>
      </c>
      <c r="G146" s="292" t="s">
        <v>439</v>
      </c>
      <c r="H146" s="300">
        <v>11</v>
      </c>
      <c r="I146" s="292" t="s">
        <v>598</v>
      </c>
      <c r="J146" s="300">
        <v>1</v>
      </c>
      <c r="K146" s="293"/>
      <c r="L146" s="291"/>
      <c r="M146" s="292" t="s">
        <v>386</v>
      </c>
      <c r="N146" s="301"/>
      <c r="O146" s="302">
        <v>1</v>
      </c>
      <c r="P146" s="300">
        <v>15</v>
      </c>
      <c r="Q146" s="303">
        <v>25</v>
      </c>
      <c r="R146" s="302">
        <v>1</v>
      </c>
      <c r="S146" s="292"/>
      <c r="T146" s="300"/>
      <c r="U146" s="293"/>
      <c r="V146" s="296" t="s">
        <v>225</v>
      </c>
      <c r="W146" s="292" t="s">
        <v>599</v>
      </c>
      <c r="X146" s="292"/>
      <c r="Y146" s="292"/>
      <c r="Z146" s="303"/>
      <c r="AA146" s="291"/>
      <c r="AB146" s="300"/>
      <c r="AC146" s="293"/>
      <c r="AD146" s="304"/>
      <c r="AE146" s="301"/>
      <c r="AF146" s="296">
        <v>1</v>
      </c>
      <c r="AG146" s="297">
        <v>5</v>
      </c>
      <c r="AH146" s="305">
        <v>6</v>
      </c>
      <c r="AI146" s="306" t="s">
        <v>407</v>
      </c>
      <c r="AJ146" s="302">
        <v>15</v>
      </c>
      <c r="AK146" s="260">
        <f>IF(AJ146="","",(VLOOKUP(AJ146,償却率表!A:B,2,FALSE)))</f>
        <v>6.7000000000000004E-2</v>
      </c>
      <c r="AL146" s="307" t="s">
        <v>153</v>
      </c>
      <c r="AM146" s="262">
        <f>IF(AL146="","",(VLOOKUP(AL146,PD!G:H,2,FALSE)))</f>
        <v>1</v>
      </c>
      <c r="AN146" s="318" t="s">
        <v>600</v>
      </c>
      <c r="AO146" s="309">
        <v>1971</v>
      </c>
      <c r="AP146" s="319" t="s">
        <v>600</v>
      </c>
      <c r="AQ146" s="266">
        <v>1971</v>
      </c>
      <c r="AR146" s="267">
        <f t="shared" si="77"/>
        <v>43</v>
      </c>
      <c r="AS146" s="293" t="s">
        <v>226</v>
      </c>
      <c r="AT146" s="311"/>
      <c r="AU146" s="312">
        <v>95000</v>
      </c>
      <c r="AV146" s="313"/>
      <c r="AW146" s="314"/>
      <c r="AX146" s="296">
        <v>1</v>
      </c>
      <c r="AY146" s="315" t="s">
        <v>227</v>
      </c>
      <c r="AZ146" s="248">
        <f>IF(AY146="","",(VLOOKUP(AY146,PD!J:K,2,FALSE)))</f>
        <v>2</v>
      </c>
      <c r="BA146" s="300">
        <v>2014</v>
      </c>
      <c r="BB146" s="316">
        <f t="shared" si="114"/>
        <v>0</v>
      </c>
      <c r="BC146" s="291"/>
      <c r="BD146" s="292"/>
      <c r="BE146" s="301"/>
      <c r="BF146" s="274">
        <f t="shared" si="78"/>
        <v>0</v>
      </c>
      <c r="BG146" s="275" t="str">
        <f t="shared" si="79"/>
        <v/>
      </c>
      <c r="BH146" s="276" t="str">
        <f t="shared" si="80"/>
        <v/>
      </c>
      <c r="BI146" s="276" t="str">
        <f t="shared" si="81"/>
        <v/>
      </c>
      <c r="BJ146" s="276" t="str">
        <f t="shared" si="82"/>
        <v/>
      </c>
      <c r="BK146" s="276" t="str">
        <f t="shared" si="83"/>
        <v/>
      </c>
      <c r="BL146" s="276" t="str">
        <f t="shared" si="84"/>
        <v/>
      </c>
      <c r="BM146" s="276" t="str">
        <f t="shared" si="85"/>
        <v/>
      </c>
      <c r="BN146" s="276" t="str">
        <f t="shared" si="86"/>
        <v/>
      </c>
      <c r="BO146" s="276" t="str">
        <f t="shared" si="87"/>
        <v/>
      </c>
      <c r="BP146" s="277" t="str">
        <f t="shared" si="88"/>
        <v/>
      </c>
      <c r="BQ146" s="278"/>
      <c r="BR146" s="279"/>
      <c r="BS146" s="280"/>
      <c r="BT146" s="274">
        <f t="shared" si="89"/>
        <v>0</v>
      </c>
      <c r="BU146" s="275" t="str">
        <f t="shared" si="90"/>
        <v/>
      </c>
      <c r="BV146" s="276" t="str">
        <f t="shared" si="91"/>
        <v/>
      </c>
      <c r="BW146" s="276" t="str">
        <f t="shared" si="92"/>
        <v/>
      </c>
      <c r="BX146" s="276" t="str">
        <f t="shared" si="93"/>
        <v/>
      </c>
      <c r="BY146" s="276" t="str">
        <f t="shared" si="94"/>
        <v/>
      </c>
      <c r="BZ146" s="276" t="str">
        <f t="shared" si="95"/>
        <v/>
      </c>
      <c r="CA146" s="276" t="str">
        <f t="shared" si="96"/>
        <v/>
      </c>
      <c r="CB146" s="276" t="str">
        <f t="shared" si="97"/>
        <v/>
      </c>
      <c r="CC146" s="276" t="str">
        <f t="shared" si="98"/>
        <v/>
      </c>
      <c r="CD146" s="276" t="str">
        <f t="shared" si="99"/>
        <v/>
      </c>
      <c r="CE146" s="277" t="str">
        <f t="shared" si="100"/>
        <v/>
      </c>
      <c r="CF146" s="278"/>
      <c r="CG146" s="281"/>
      <c r="CH146" s="281"/>
      <c r="CI146" s="281"/>
      <c r="CJ146" s="280"/>
      <c r="CK146" s="282">
        <f t="shared" si="101"/>
        <v>0</v>
      </c>
      <c r="CL146" s="283">
        <f t="shared" si="102"/>
        <v>570000</v>
      </c>
      <c r="CM146" s="284">
        <f t="shared" si="103"/>
        <v>0</v>
      </c>
      <c r="CN146" s="284">
        <f t="shared" si="104"/>
        <v>569999</v>
      </c>
      <c r="CO146" s="284">
        <f t="shared" si="105"/>
        <v>1</v>
      </c>
      <c r="CP146" s="280">
        <f t="shared" si="106"/>
        <v>1</v>
      </c>
      <c r="CQ146" s="285"/>
      <c r="CR146" s="291"/>
      <c r="CS146" s="293"/>
      <c r="CV146" s="291"/>
      <c r="CW146" s="292"/>
      <c r="CX146" s="292"/>
      <c r="CY146" s="292"/>
      <c r="CZ146" s="292"/>
      <c r="DA146" s="292"/>
      <c r="DB146" s="292"/>
      <c r="DC146" s="292"/>
      <c r="DD146" s="292"/>
      <c r="DE146" s="293"/>
      <c r="DF146" s="291"/>
      <c r="DG146" s="292"/>
      <c r="DH146" s="292"/>
      <c r="DI146" s="292"/>
      <c r="DJ146" s="292"/>
      <c r="DK146" s="292"/>
      <c r="DL146" s="292"/>
      <c r="DM146" s="292"/>
      <c r="DN146" s="292"/>
      <c r="DO146" s="292"/>
      <c r="DP146" s="293"/>
      <c r="DQ146" s="141"/>
      <c r="DR146" s="291"/>
      <c r="DS146" s="292"/>
      <c r="DT146" s="292"/>
      <c r="DU146" s="292"/>
      <c r="DV146" s="292"/>
      <c r="DW146" s="292"/>
      <c r="DX146" s="292"/>
      <c r="DY146" s="292"/>
      <c r="DZ146" s="292"/>
      <c r="EA146" s="292"/>
      <c r="EB146" s="292"/>
      <c r="EC146" s="292"/>
      <c r="ED146" s="292"/>
      <c r="EE146" s="292"/>
      <c r="EF146" s="301"/>
      <c r="EG146" s="301"/>
      <c r="EH146" s="301"/>
      <c r="EI146" s="301"/>
      <c r="EJ146" s="301"/>
      <c r="EK146" s="301"/>
      <c r="EL146" s="301"/>
      <c r="EM146" s="301"/>
      <c r="EN146" s="301"/>
      <c r="EO146" s="317">
        <f t="shared" si="107"/>
        <v>0</v>
      </c>
      <c r="EP146" s="301"/>
      <c r="EQ146" s="293"/>
      <c r="ES146" s="288">
        <f t="shared" si="108"/>
        <v>2014</v>
      </c>
      <c r="ET146" s="289">
        <f t="shared" si="109"/>
        <v>0</v>
      </c>
      <c r="EU146" s="290">
        <f t="shared" si="110"/>
        <v>0</v>
      </c>
      <c r="EV146" s="290">
        <f t="shared" si="111"/>
        <v>0</v>
      </c>
      <c r="EW146" s="290">
        <f t="shared" si="112"/>
        <v>0</v>
      </c>
      <c r="EX146" s="291"/>
      <c r="EY146" s="292"/>
      <c r="EZ146" s="292"/>
      <c r="FA146" s="293"/>
      <c r="FB146" s="294">
        <f t="shared" si="113"/>
        <v>0</v>
      </c>
    </row>
    <row r="147" spans="1:158" s="287" customFormat="1" x14ac:dyDescent="0.15">
      <c r="A147" s="296">
        <v>133</v>
      </c>
      <c r="B147" s="297"/>
      <c r="C147" s="298" t="s">
        <v>161</v>
      </c>
      <c r="D147" s="248">
        <f>IF(C147="","",(VLOOKUP(C147,PD!A:B,2,FALSE)))</f>
        <v>12</v>
      </c>
      <c r="E147" s="299" t="s">
        <v>412</v>
      </c>
      <c r="F147" s="299" t="s">
        <v>601</v>
      </c>
      <c r="G147" s="292" t="s">
        <v>439</v>
      </c>
      <c r="H147" s="300">
        <v>11</v>
      </c>
      <c r="I147" s="292" t="s">
        <v>602</v>
      </c>
      <c r="J147" s="300">
        <v>1</v>
      </c>
      <c r="K147" s="293"/>
      <c r="L147" s="291"/>
      <c r="M147" s="292" t="s">
        <v>386</v>
      </c>
      <c r="N147" s="301"/>
      <c r="O147" s="302">
        <v>1</v>
      </c>
      <c r="P147" s="300">
        <v>15</v>
      </c>
      <c r="Q147" s="303">
        <v>25</v>
      </c>
      <c r="R147" s="302">
        <v>1</v>
      </c>
      <c r="S147" s="292"/>
      <c r="T147" s="300"/>
      <c r="U147" s="293"/>
      <c r="V147" s="296" t="s">
        <v>225</v>
      </c>
      <c r="W147" s="292" t="s">
        <v>603</v>
      </c>
      <c r="X147" s="292"/>
      <c r="Y147" s="292"/>
      <c r="Z147" s="303"/>
      <c r="AA147" s="291"/>
      <c r="AB147" s="300"/>
      <c r="AC147" s="293"/>
      <c r="AD147" s="304"/>
      <c r="AE147" s="301"/>
      <c r="AF147" s="296">
        <v>1</v>
      </c>
      <c r="AG147" s="297">
        <v>5</v>
      </c>
      <c r="AH147" s="305">
        <v>2.7</v>
      </c>
      <c r="AI147" s="306" t="s">
        <v>407</v>
      </c>
      <c r="AJ147" s="302">
        <v>15</v>
      </c>
      <c r="AK147" s="260">
        <f>IF(AJ147="","",(VLOOKUP(AJ147,償却率表!A:B,2,FALSE)))</f>
        <v>6.7000000000000004E-2</v>
      </c>
      <c r="AL147" s="307" t="s">
        <v>153</v>
      </c>
      <c r="AM147" s="262">
        <f>IF(AL147="","",(VLOOKUP(AL147,PD!G:H,2,FALSE)))</f>
        <v>1</v>
      </c>
      <c r="AN147" s="318" t="s">
        <v>604</v>
      </c>
      <c r="AO147" s="309">
        <v>1987</v>
      </c>
      <c r="AP147" s="319" t="s">
        <v>604</v>
      </c>
      <c r="AQ147" s="266">
        <v>1987</v>
      </c>
      <c r="AR147" s="267">
        <f t="shared" si="77"/>
        <v>27</v>
      </c>
      <c r="AS147" s="293" t="s">
        <v>226</v>
      </c>
      <c r="AT147" s="311"/>
      <c r="AU147" s="312">
        <v>95000</v>
      </c>
      <c r="AV147" s="313"/>
      <c r="AW147" s="314"/>
      <c r="AX147" s="296">
        <v>1</v>
      </c>
      <c r="AY147" s="315" t="s">
        <v>227</v>
      </c>
      <c r="AZ147" s="248">
        <f>IF(AY147="","",(VLOOKUP(AY147,PD!J:K,2,FALSE)))</f>
        <v>2</v>
      </c>
      <c r="BA147" s="300">
        <v>2014</v>
      </c>
      <c r="BB147" s="316">
        <f t="shared" si="114"/>
        <v>0</v>
      </c>
      <c r="BC147" s="291"/>
      <c r="BD147" s="292"/>
      <c r="BE147" s="301"/>
      <c r="BF147" s="274">
        <f t="shared" si="78"/>
        <v>0</v>
      </c>
      <c r="BG147" s="275" t="str">
        <f t="shared" si="79"/>
        <v/>
      </c>
      <c r="BH147" s="276" t="str">
        <f t="shared" si="80"/>
        <v/>
      </c>
      <c r="BI147" s="276" t="str">
        <f t="shared" si="81"/>
        <v/>
      </c>
      <c r="BJ147" s="276" t="str">
        <f t="shared" si="82"/>
        <v/>
      </c>
      <c r="BK147" s="276" t="str">
        <f t="shared" si="83"/>
        <v/>
      </c>
      <c r="BL147" s="276" t="str">
        <f t="shared" si="84"/>
        <v/>
      </c>
      <c r="BM147" s="276" t="str">
        <f t="shared" si="85"/>
        <v/>
      </c>
      <c r="BN147" s="276" t="str">
        <f t="shared" si="86"/>
        <v/>
      </c>
      <c r="BO147" s="276" t="str">
        <f t="shared" si="87"/>
        <v/>
      </c>
      <c r="BP147" s="277" t="str">
        <f t="shared" si="88"/>
        <v/>
      </c>
      <c r="BQ147" s="278"/>
      <c r="BR147" s="279"/>
      <c r="BS147" s="280"/>
      <c r="BT147" s="274">
        <f t="shared" si="89"/>
        <v>0</v>
      </c>
      <c r="BU147" s="275" t="str">
        <f t="shared" si="90"/>
        <v/>
      </c>
      <c r="BV147" s="276" t="str">
        <f t="shared" si="91"/>
        <v/>
      </c>
      <c r="BW147" s="276" t="str">
        <f t="shared" si="92"/>
        <v/>
      </c>
      <c r="BX147" s="276" t="str">
        <f t="shared" si="93"/>
        <v/>
      </c>
      <c r="BY147" s="276" t="str">
        <f t="shared" si="94"/>
        <v/>
      </c>
      <c r="BZ147" s="276" t="str">
        <f t="shared" si="95"/>
        <v/>
      </c>
      <c r="CA147" s="276" t="str">
        <f t="shared" si="96"/>
        <v/>
      </c>
      <c r="CB147" s="276" t="str">
        <f t="shared" si="97"/>
        <v/>
      </c>
      <c r="CC147" s="276" t="str">
        <f t="shared" si="98"/>
        <v/>
      </c>
      <c r="CD147" s="276" t="str">
        <f t="shared" si="99"/>
        <v/>
      </c>
      <c r="CE147" s="277" t="str">
        <f t="shared" si="100"/>
        <v/>
      </c>
      <c r="CF147" s="278"/>
      <c r="CG147" s="281"/>
      <c r="CH147" s="281"/>
      <c r="CI147" s="281"/>
      <c r="CJ147" s="280"/>
      <c r="CK147" s="282">
        <f t="shared" si="101"/>
        <v>0</v>
      </c>
      <c r="CL147" s="283">
        <f t="shared" si="102"/>
        <v>256500</v>
      </c>
      <c r="CM147" s="284">
        <f t="shared" si="103"/>
        <v>0</v>
      </c>
      <c r="CN147" s="284">
        <f t="shared" si="104"/>
        <v>256499</v>
      </c>
      <c r="CO147" s="284">
        <f t="shared" si="105"/>
        <v>1</v>
      </c>
      <c r="CP147" s="280">
        <f t="shared" si="106"/>
        <v>1</v>
      </c>
      <c r="CQ147" s="285"/>
      <c r="CR147" s="291"/>
      <c r="CS147" s="293"/>
      <c r="CV147" s="291"/>
      <c r="CW147" s="292"/>
      <c r="CX147" s="292"/>
      <c r="CY147" s="292"/>
      <c r="CZ147" s="292"/>
      <c r="DA147" s="292"/>
      <c r="DB147" s="292"/>
      <c r="DC147" s="292"/>
      <c r="DD147" s="292"/>
      <c r="DE147" s="293"/>
      <c r="DF147" s="291"/>
      <c r="DG147" s="292"/>
      <c r="DH147" s="292"/>
      <c r="DI147" s="292"/>
      <c r="DJ147" s="292"/>
      <c r="DK147" s="292"/>
      <c r="DL147" s="292"/>
      <c r="DM147" s="292"/>
      <c r="DN147" s="292"/>
      <c r="DO147" s="292"/>
      <c r="DP147" s="293"/>
      <c r="DQ147" s="141"/>
      <c r="DR147" s="291"/>
      <c r="DS147" s="292"/>
      <c r="DT147" s="292"/>
      <c r="DU147" s="292"/>
      <c r="DV147" s="292"/>
      <c r="DW147" s="292"/>
      <c r="DX147" s="292"/>
      <c r="DY147" s="292"/>
      <c r="DZ147" s="292"/>
      <c r="EA147" s="292"/>
      <c r="EB147" s="292"/>
      <c r="EC147" s="292"/>
      <c r="ED147" s="292"/>
      <c r="EE147" s="292"/>
      <c r="EF147" s="301"/>
      <c r="EG147" s="301"/>
      <c r="EH147" s="301"/>
      <c r="EI147" s="301"/>
      <c r="EJ147" s="301"/>
      <c r="EK147" s="301"/>
      <c r="EL147" s="301"/>
      <c r="EM147" s="301"/>
      <c r="EN147" s="301"/>
      <c r="EO147" s="317">
        <f t="shared" si="107"/>
        <v>0</v>
      </c>
      <c r="EP147" s="301"/>
      <c r="EQ147" s="293"/>
      <c r="ES147" s="288">
        <f t="shared" si="108"/>
        <v>2014</v>
      </c>
      <c r="ET147" s="289">
        <f t="shared" si="109"/>
        <v>0</v>
      </c>
      <c r="EU147" s="290">
        <f t="shared" si="110"/>
        <v>0</v>
      </c>
      <c r="EV147" s="290">
        <f t="shared" si="111"/>
        <v>0</v>
      </c>
      <c r="EW147" s="290">
        <f t="shared" si="112"/>
        <v>0</v>
      </c>
      <c r="EX147" s="291"/>
      <c r="EY147" s="292"/>
      <c r="EZ147" s="292"/>
      <c r="FA147" s="293"/>
      <c r="FB147" s="294">
        <f t="shared" si="113"/>
        <v>0</v>
      </c>
    </row>
    <row r="148" spans="1:158" s="287" customFormat="1" x14ac:dyDescent="0.15">
      <c r="A148" s="296">
        <v>134</v>
      </c>
      <c r="B148" s="297"/>
      <c r="C148" s="298" t="s">
        <v>161</v>
      </c>
      <c r="D148" s="248">
        <f>IF(C148="","",(VLOOKUP(C148,PD!A:B,2,FALSE)))</f>
        <v>12</v>
      </c>
      <c r="E148" s="299" t="s">
        <v>412</v>
      </c>
      <c r="F148" s="299" t="s">
        <v>605</v>
      </c>
      <c r="G148" s="292" t="s">
        <v>606</v>
      </c>
      <c r="H148" s="300">
        <v>11</v>
      </c>
      <c r="I148" s="292" t="s">
        <v>607</v>
      </c>
      <c r="J148" s="300">
        <v>1</v>
      </c>
      <c r="K148" s="293"/>
      <c r="L148" s="291"/>
      <c r="M148" s="292" t="s">
        <v>386</v>
      </c>
      <c r="N148" s="301"/>
      <c r="O148" s="302">
        <v>1</v>
      </c>
      <c r="P148" s="300">
        <v>15</v>
      </c>
      <c r="Q148" s="303">
        <v>25</v>
      </c>
      <c r="R148" s="302">
        <v>1</v>
      </c>
      <c r="S148" s="292"/>
      <c r="T148" s="300"/>
      <c r="U148" s="293"/>
      <c r="V148" s="296" t="s">
        <v>225</v>
      </c>
      <c r="W148" s="292" t="s">
        <v>608</v>
      </c>
      <c r="X148" s="292"/>
      <c r="Y148" s="292"/>
      <c r="Z148" s="303"/>
      <c r="AA148" s="291"/>
      <c r="AB148" s="300"/>
      <c r="AC148" s="293"/>
      <c r="AD148" s="304"/>
      <c r="AE148" s="301"/>
      <c r="AF148" s="296">
        <v>1</v>
      </c>
      <c r="AG148" s="297">
        <v>5</v>
      </c>
      <c r="AH148" s="305">
        <v>2.6</v>
      </c>
      <c r="AI148" s="306" t="s">
        <v>407</v>
      </c>
      <c r="AJ148" s="302">
        <v>15</v>
      </c>
      <c r="AK148" s="260">
        <f>IF(AJ148="","",(VLOOKUP(AJ148,償却率表!A:B,2,FALSE)))</f>
        <v>6.7000000000000004E-2</v>
      </c>
      <c r="AL148" s="307" t="s">
        <v>153</v>
      </c>
      <c r="AM148" s="262">
        <f>IF(AL148="","",(VLOOKUP(AL148,PD!G:H,2,FALSE)))</f>
        <v>1</v>
      </c>
      <c r="AN148" s="318" t="s">
        <v>609</v>
      </c>
      <c r="AO148" s="309">
        <v>1978</v>
      </c>
      <c r="AP148" s="319" t="s">
        <v>609</v>
      </c>
      <c r="AQ148" s="266">
        <v>1978</v>
      </c>
      <c r="AR148" s="267">
        <f t="shared" si="77"/>
        <v>36</v>
      </c>
      <c r="AS148" s="293" t="s">
        <v>226</v>
      </c>
      <c r="AT148" s="311"/>
      <c r="AU148" s="312">
        <v>95000</v>
      </c>
      <c r="AV148" s="313"/>
      <c r="AW148" s="314"/>
      <c r="AX148" s="296">
        <v>1</v>
      </c>
      <c r="AY148" s="315" t="s">
        <v>227</v>
      </c>
      <c r="AZ148" s="248">
        <f>IF(AY148="","",(VLOOKUP(AY148,PD!J:K,2,FALSE)))</f>
        <v>2</v>
      </c>
      <c r="BA148" s="300">
        <v>2014</v>
      </c>
      <c r="BB148" s="316">
        <f t="shared" si="114"/>
        <v>0</v>
      </c>
      <c r="BC148" s="291"/>
      <c r="BD148" s="292"/>
      <c r="BE148" s="301"/>
      <c r="BF148" s="274">
        <f t="shared" si="78"/>
        <v>0</v>
      </c>
      <c r="BG148" s="275" t="str">
        <f t="shared" si="79"/>
        <v/>
      </c>
      <c r="BH148" s="276" t="str">
        <f t="shared" si="80"/>
        <v/>
      </c>
      <c r="BI148" s="276" t="str">
        <f t="shared" si="81"/>
        <v/>
      </c>
      <c r="BJ148" s="276" t="str">
        <f t="shared" si="82"/>
        <v/>
      </c>
      <c r="BK148" s="276" t="str">
        <f t="shared" si="83"/>
        <v/>
      </c>
      <c r="BL148" s="276" t="str">
        <f t="shared" si="84"/>
        <v/>
      </c>
      <c r="BM148" s="276" t="str">
        <f t="shared" si="85"/>
        <v/>
      </c>
      <c r="BN148" s="276" t="str">
        <f t="shared" si="86"/>
        <v/>
      </c>
      <c r="BO148" s="276" t="str">
        <f t="shared" si="87"/>
        <v/>
      </c>
      <c r="BP148" s="277" t="str">
        <f t="shared" si="88"/>
        <v/>
      </c>
      <c r="BQ148" s="278"/>
      <c r="BR148" s="279"/>
      <c r="BS148" s="280"/>
      <c r="BT148" s="274">
        <f t="shared" si="89"/>
        <v>0</v>
      </c>
      <c r="BU148" s="275" t="str">
        <f t="shared" si="90"/>
        <v/>
      </c>
      <c r="BV148" s="276" t="str">
        <f t="shared" si="91"/>
        <v/>
      </c>
      <c r="BW148" s="276" t="str">
        <f t="shared" si="92"/>
        <v/>
      </c>
      <c r="BX148" s="276" t="str">
        <f t="shared" si="93"/>
        <v/>
      </c>
      <c r="BY148" s="276" t="str">
        <f t="shared" si="94"/>
        <v/>
      </c>
      <c r="BZ148" s="276" t="str">
        <f t="shared" si="95"/>
        <v/>
      </c>
      <c r="CA148" s="276" t="str">
        <f t="shared" si="96"/>
        <v/>
      </c>
      <c r="CB148" s="276" t="str">
        <f t="shared" si="97"/>
        <v/>
      </c>
      <c r="CC148" s="276" t="str">
        <f t="shared" si="98"/>
        <v/>
      </c>
      <c r="CD148" s="276" t="str">
        <f t="shared" si="99"/>
        <v/>
      </c>
      <c r="CE148" s="277" t="str">
        <f t="shared" si="100"/>
        <v/>
      </c>
      <c r="CF148" s="278"/>
      <c r="CG148" s="281"/>
      <c r="CH148" s="281"/>
      <c r="CI148" s="281"/>
      <c r="CJ148" s="280"/>
      <c r="CK148" s="282">
        <f t="shared" si="101"/>
        <v>0</v>
      </c>
      <c r="CL148" s="283">
        <f t="shared" si="102"/>
        <v>247000</v>
      </c>
      <c r="CM148" s="284">
        <f t="shared" si="103"/>
        <v>0</v>
      </c>
      <c r="CN148" s="284">
        <f t="shared" si="104"/>
        <v>246999</v>
      </c>
      <c r="CO148" s="284">
        <f t="shared" si="105"/>
        <v>1</v>
      </c>
      <c r="CP148" s="280">
        <f t="shared" si="106"/>
        <v>1</v>
      </c>
      <c r="CQ148" s="285"/>
      <c r="CR148" s="291" t="s">
        <v>1106</v>
      </c>
      <c r="CS148" s="293"/>
      <c r="CV148" s="291"/>
      <c r="CW148" s="292"/>
      <c r="CX148" s="292"/>
      <c r="CY148" s="292"/>
      <c r="CZ148" s="292"/>
      <c r="DA148" s="292"/>
      <c r="DB148" s="292"/>
      <c r="DC148" s="292"/>
      <c r="DD148" s="292"/>
      <c r="DE148" s="293"/>
      <c r="DF148" s="291"/>
      <c r="DG148" s="292"/>
      <c r="DH148" s="292"/>
      <c r="DI148" s="292"/>
      <c r="DJ148" s="292"/>
      <c r="DK148" s="292"/>
      <c r="DL148" s="292"/>
      <c r="DM148" s="292"/>
      <c r="DN148" s="292"/>
      <c r="DO148" s="292"/>
      <c r="DP148" s="293"/>
      <c r="DQ148" s="141"/>
      <c r="DR148" s="291"/>
      <c r="DS148" s="292"/>
      <c r="DT148" s="292"/>
      <c r="DU148" s="292"/>
      <c r="DV148" s="292"/>
      <c r="DW148" s="292"/>
      <c r="DX148" s="292"/>
      <c r="DY148" s="292"/>
      <c r="DZ148" s="292"/>
      <c r="EA148" s="292"/>
      <c r="EB148" s="292"/>
      <c r="EC148" s="292"/>
      <c r="ED148" s="292"/>
      <c r="EE148" s="292"/>
      <c r="EF148" s="301"/>
      <c r="EG148" s="301"/>
      <c r="EH148" s="301"/>
      <c r="EI148" s="301"/>
      <c r="EJ148" s="301"/>
      <c r="EK148" s="301"/>
      <c r="EL148" s="301"/>
      <c r="EM148" s="301"/>
      <c r="EN148" s="301"/>
      <c r="EO148" s="317">
        <f t="shared" si="107"/>
        <v>0</v>
      </c>
      <c r="EP148" s="301"/>
      <c r="EQ148" s="293"/>
      <c r="ES148" s="288">
        <f t="shared" si="108"/>
        <v>2014</v>
      </c>
      <c r="ET148" s="289">
        <f t="shared" si="109"/>
        <v>0</v>
      </c>
      <c r="EU148" s="290">
        <f t="shared" si="110"/>
        <v>0</v>
      </c>
      <c r="EV148" s="290">
        <f t="shared" si="111"/>
        <v>0</v>
      </c>
      <c r="EW148" s="290">
        <f t="shared" si="112"/>
        <v>0</v>
      </c>
      <c r="EX148" s="291"/>
      <c r="EY148" s="292"/>
      <c r="EZ148" s="292"/>
      <c r="FA148" s="293"/>
      <c r="FB148" s="294">
        <f t="shared" si="113"/>
        <v>0</v>
      </c>
    </row>
    <row r="149" spans="1:158" s="287" customFormat="1" x14ac:dyDescent="0.15">
      <c r="A149" s="296">
        <v>135</v>
      </c>
      <c r="B149" s="297"/>
      <c r="C149" s="298" t="s">
        <v>161</v>
      </c>
      <c r="D149" s="248">
        <f>IF(C149="","",(VLOOKUP(C149,PD!A:B,2,FALSE)))</f>
        <v>12</v>
      </c>
      <c r="E149" s="299" t="s">
        <v>412</v>
      </c>
      <c r="F149" s="299" t="s">
        <v>610</v>
      </c>
      <c r="G149" s="292" t="s">
        <v>606</v>
      </c>
      <c r="H149" s="300">
        <v>11</v>
      </c>
      <c r="I149" s="292" t="s">
        <v>611</v>
      </c>
      <c r="J149" s="300">
        <v>3</v>
      </c>
      <c r="K149" s="293"/>
      <c r="L149" s="291"/>
      <c r="M149" s="292" t="s">
        <v>386</v>
      </c>
      <c r="N149" s="301"/>
      <c r="O149" s="302">
        <v>1</v>
      </c>
      <c r="P149" s="300">
        <v>15</v>
      </c>
      <c r="Q149" s="303">
        <v>25</v>
      </c>
      <c r="R149" s="302">
        <v>1</v>
      </c>
      <c r="S149" s="292"/>
      <c r="T149" s="300"/>
      <c r="U149" s="293"/>
      <c r="V149" s="296" t="s">
        <v>225</v>
      </c>
      <c r="W149" s="292" t="s">
        <v>612</v>
      </c>
      <c r="X149" s="292"/>
      <c r="Y149" s="292"/>
      <c r="Z149" s="303"/>
      <c r="AA149" s="291"/>
      <c r="AB149" s="300"/>
      <c r="AC149" s="293"/>
      <c r="AD149" s="304"/>
      <c r="AE149" s="301"/>
      <c r="AF149" s="296">
        <v>1</v>
      </c>
      <c r="AG149" s="297">
        <v>5</v>
      </c>
      <c r="AH149" s="305">
        <v>2.6</v>
      </c>
      <c r="AI149" s="306" t="s">
        <v>407</v>
      </c>
      <c r="AJ149" s="302">
        <v>15</v>
      </c>
      <c r="AK149" s="260">
        <f>IF(AJ149="","",(VLOOKUP(AJ149,償却率表!A:B,2,FALSE)))</f>
        <v>6.7000000000000004E-2</v>
      </c>
      <c r="AL149" s="307" t="s">
        <v>153</v>
      </c>
      <c r="AM149" s="262">
        <f>IF(AL149="","",(VLOOKUP(AL149,PD!G:H,2,FALSE)))</f>
        <v>1</v>
      </c>
      <c r="AN149" s="318" t="s">
        <v>613</v>
      </c>
      <c r="AO149" s="309">
        <v>1987</v>
      </c>
      <c r="AP149" s="319" t="s">
        <v>613</v>
      </c>
      <c r="AQ149" s="266">
        <v>1987</v>
      </c>
      <c r="AR149" s="267">
        <f t="shared" si="77"/>
        <v>27</v>
      </c>
      <c r="AS149" s="293" t="s">
        <v>226</v>
      </c>
      <c r="AT149" s="311"/>
      <c r="AU149" s="312">
        <v>95000</v>
      </c>
      <c r="AV149" s="313"/>
      <c r="AW149" s="314"/>
      <c r="AX149" s="296">
        <v>1</v>
      </c>
      <c r="AY149" s="315" t="s">
        <v>227</v>
      </c>
      <c r="AZ149" s="248">
        <f>IF(AY149="","",(VLOOKUP(AY149,PD!J:K,2,FALSE)))</f>
        <v>2</v>
      </c>
      <c r="BA149" s="300">
        <v>2014</v>
      </c>
      <c r="BB149" s="316">
        <f t="shared" si="114"/>
        <v>0</v>
      </c>
      <c r="BC149" s="291"/>
      <c r="BD149" s="292"/>
      <c r="BE149" s="301"/>
      <c r="BF149" s="274">
        <f t="shared" si="78"/>
        <v>0</v>
      </c>
      <c r="BG149" s="275" t="str">
        <f t="shared" si="79"/>
        <v/>
      </c>
      <c r="BH149" s="276" t="str">
        <f t="shared" si="80"/>
        <v/>
      </c>
      <c r="BI149" s="276" t="str">
        <f t="shared" si="81"/>
        <v/>
      </c>
      <c r="BJ149" s="276" t="str">
        <f t="shared" si="82"/>
        <v/>
      </c>
      <c r="BK149" s="276" t="str">
        <f t="shared" si="83"/>
        <v/>
      </c>
      <c r="BL149" s="276" t="str">
        <f t="shared" si="84"/>
        <v/>
      </c>
      <c r="BM149" s="276" t="str">
        <f t="shared" si="85"/>
        <v/>
      </c>
      <c r="BN149" s="276" t="str">
        <f t="shared" si="86"/>
        <v/>
      </c>
      <c r="BO149" s="276" t="str">
        <f t="shared" si="87"/>
        <v/>
      </c>
      <c r="BP149" s="277" t="str">
        <f t="shared" si="88"/>
        <v/>
      </c>
      <c r="BQ149" s="278"/>
      <c r="BR149" s="279"/>
      <c r="BS149" s="280"/>
      <c r="BT149" s="274">
        <f t="shared" si="89"/>
        <v>0</v>
      </c>
      <c r="BU149" s="275" t="str">
        <f t="shared" si="90"/>
        <v/>
      </c>
      <c r="BV149" s="276" t="str">
        <f t="shared" si="91"/>
        <v/>
      </c>
      <c r="BW149" s="276" t="str">
        <f t="shared" si="92"/>
        <v/>
      </c>
      <c r="BX149" s="276" t="str">
        <f t="shared" si="93"/>
        <v/>
      </c>
      <c r="BY149" s="276" t="str">
        <f t="shared" si="94"/>
        <v/>
      </c>
      <c r="BZ149" s="276" t="str">
        <f t="shared" si="95"/>
        <v/>
      </c>
      <c r="CA149" s="276" t="str">
        <f t="shared" si="96"/>
        <v/>
      </c>
      <c r="CB149" s="276" t="str">
        <f t="shared" si="97"/>
        <v/>
      </c>
      <c r="CC149" s="276" t="str">
        <f t="shared" si="98"/>
        <v/>
      </c>
      <c r="CD149" s="276" t="str">
        <f t="shared" si="99"/>
        <v/>
      </c>
      <c r="CE149" s="277" t="str">
        <f t="shared" si="100"/>
        <v/>
      </c>
      <c r="CF149" s="278"/>
      <c r="CG149" s="281"/>
      <c r="CH149" s="281"/>
      <c r="CI149" s="281"/>
      <c r="CJ149" s="280"/>
      <c r="CK149" s="282">
        <f t="shared" si="101"/>
        <v>0</v>
      </c>
      <c r="CL149" s="283">
        <f t="shared" si="102"/>
        <v>247000</v>
      </c>
      <c r="CM149" s="284">
        <f t="shared" si="103"/>
        <v>0</v>
      </c>
      <c r="CN149" s="284">
        <f t="shared" si="104"/>
        <v>246999</v>
      </c>
      <c r="CO149" s="284">
        <f t="shared" si="105"/>
        <v>1</v>
      </c>
      <c r="CP149" s="280">
        <f t="shared" si="106"/>
        <v>1</v>
      </c>
      <c r="CQ149" s="285"/>
      <c r="CR149" s="291" t="s">
        <v>1106</v>
      </c>
      <c r="CS149" s="293"/>
      <c r="CV149" s="291"/>
      <c r="CW149" s="292"/>
      <c r="CX149" s="292"/>
      <c r="CY149" s="292"/>
      <c r="CZ149" s="292"/>
      <c r="DA149" s="292"/>
      <c r="DB149" s="292"/>
      <c r="DC149" s="292"/>
      <c r="DD149" s="292"/>
      <c r="DE149" s="293"/>
      <c r="DF149" s="291"/>
      <c r="DG149" s="292"/>
      <c r="DH149" s="292"/>
      <c r="DI149" s="292"/>
      <c r="DJ149" s="292"/>
      <c r="DK149" s="292"/>
      <c r="DL149" s="292"/>
      <c r="DM149" s="292"/>
      <c r="DN149" s="292"/>
      <c r="DO149" s="292"/>
      <c r="DP149" s="293"/>
      <c r="DQ149" s="141"/>
      <c r="DR149" s="291"/>
      <c r="DS149" s="292"/>
      <c r="DT149" s="292"/>
      <c r="DU149" s="292"/>
      <c r="DV149" s="292"/>
      <c r="DW149" s="292"/>
      <c r="DX149" s="292"/>
      <c r="DY149" s="292"/>
      <c r="DZ149" s="292"/>
      <c r="EA149" s="292"/>
      <c r="EB149" s="292"/>
      <c r="EC149" s="292"/>
      <c r="ED149" s="292"/>
      <c r="EE149" s="292"/>
      <c r="EF149" s="301"/>
      <c r="EG149" s="301"/>
      <c r="EH149" s="301"/>
      <c r="EI149" s="301"/>
      <c r="EJ149" s="301"/>
      <c r="EK149" s="301"/>
      <c r="EL149" s="301"/>
      <c r="EM149" s="301"/>
      <c r="EN149" s="301"/>
      <c r="EO149" s="317">
        <f t="shared" si="107"/>
        <v>0</v>
      </c>
      <c r="EP149" s="301"/>
      <c r="EQ149" s="293"/>
      <c r="ES149" s="288">
        <f t="shared" si="108"/>
        <v>2014</v>
      </c>
      <c r="ET149" s="289">
        <f t="shared" si="109"/>
        <v>0</v>
      </c>
      <c r="EU149" s="290">
        <f t="shared" si="110"/>
        <v>0</v>
      </c>
      <c r="EV149" s="290">
        <f t="shared" si="111"/>
        <v>0</v>
      </c>
      <c r="EW149" s="290">
        <f t="shared" si="112"/>
        <v>0</v>
      </c>
      <c r="EX149" s="291"/>
      <c r="EY149" s="292"/>
      <c r="EZ149" s="292"/>
      <c r="FA149" s="293"/>
      <c r="FB149" s="294">
        <f t="shared" si="113"/>
        <v>0</v>
      </c>
    </row>
    <row r="150" spans="1:158" s="287" customFormat="1" x14ac:dyDescent="0.15">
      <c r="A150" s="296">
        <v>136</v>
      </c>
      <c r="B150" s="297"/>
      <c r="C150" s="298" t="s">
        <v>161</v>
      </c>
      <c r="D150" s="248">
        <f>IF(C150="","",(VLOOKUP(C150,PD!A:B,2,FALSE)))</f>
        <v>12</v>
      </c>
      <c r="E150" s="299" t="s">
        <v>412</v>
      </c>
      <c r="F150" s="299" t="s">
        <v>614</v>
      </c>
      <c r="G150" s="292" t="s">
        <v>615</v>
      </c>
      <c r="H150" s="300">
        <v>11</v>
      </c>
      <c r="I150" s="292" t="s">
        <v>616</v>
      </c>
      <c r="J150" s="300">
        <v>3</v>
      </c>
      <c r="K150" s="293"/>
      <c r="L150" s="291"/>
      <c r="M150" s="292" t="s">
        <v>386</v>
      </c>
      <c r="N150" s="301"/>
      <c r="O150" s="302">
        <v>1</v>
      </c>
      <c r="P150" s="300">
        <v>15</v>
      </c>
      <c r="Q150" s="303">
        <v>25</v>
      </c>
      <c r="R150" s="302">
        <v>1</v>
      </c>
      <c r="S150" s="292"/>
      <c r="T150" s="300"/>
      <c r="U150" s="293"/>
      <c r="V150" s="296" t="s">
        <v>225</v>
      </c>
      <c r="W150" s="292" t="s">
        <v>617</v>
      </c>
      <c r="X150" s="292"/>
      <c r="Y150" s="292"/>
      <c r="Z150" s="303"/>
      <c r="AA150" s="291"/>
      <c r="AB150" s="300"/>
      <c r="AC150" s="293"/>
      <c r="AD150" s="304"/>
      <c r="AE150" s="301"/>
      <c r="AF150" s="296">
        <v>1</v>
      </c>
      <c r="AG150" s="297">
        <v>3</v>
      </c>
      <c r="AH150" s="305">
        <v>4.4800000000000004</v>
      </c>
      <c r="AI150" s="306" t="s">
        <v>407</v>
      </c>
      <c r="AJ150" s="302">
        <v>34</v>
      </c>
      <c r="AK150" s="260">
        <f>IF(AJ150="","",(VLOOKUP(AJ150,償却率表!A:B,2,FALSE)))</f>
        <v>0.03</v>
      </c>
      <c r="AL150" s="307" t="s">
        <v>153</v>
      </c>
      <c r="AM150" s="262">
        <f>IF(AL150="","",(VLOOKUP(AL150,PD!G:H,2,FALSE)))</f>
        <v>1</v>
      </c>
      <c r="AN150" s="318" t="s">
        <v>618</v>
      </c>
      <c r="AO150" s="309">
        <v>1984</v>
      </c>
      <c r="AP150" s="319" t="s">
        <v>618</v>
      </c>
      <c r="AQ150" s="266">
        <v>1984</v>
      </c>
      <c r="AR150" s="267">
        <f t="shared" si="77"/>
        <v>30</v>
      </c>
      <c r="AS150" s="293" t="s">
        <v>226</v>
      </c>
      <c r="AT150" s="311"/>
      <c r="AU150" s="312">
        <v>100000</v>
      </c>
      <c r="AV150" s="313"/>
      <c r="AW150" s="314"/>
      <c r="AX150" s="296">
        <v>1</v>
      </c>
      <c r="AY150" s="315" t="s">
        <v>227</v>
      </c>
      <c r="AZ150" s="248">
        <f>IF(AY150="","",(VLOOKUP(AY150,PD!J:K,2,FALSE)))</f>
        <v>2</v>
      </c>
      <c r="BA150" s="300">
        <v>2014</v>
      </c>
      <c r="BB150" s="316">
        <f t="shared" si="114"/>
        <v>0</v>
      </c>
      <c r="BC150" s="291"/>
      <c r="BD150" s="292"/>
      <c r="BE150" s="301"/>
      <c r="BF150" s="274">
        <f t="shared" si="78"/>
        <v>0</v>
      </c>
      <c r="BG150" s="275" t="str">
        <f t="shared" si="79"/>
        <v/>
      </c>
      <c r="BH150" s="276" t="str">
        <f t="shared" si="80"/>
        <v/>
      </c>
      <c r="BI150" s="276" t="str">
        <f t="shared" si="81"/>
        <v/>
      </c>
      <c r="BJ150" s="276" t="str">
        <f t="shared" si="82"/>
        <v/>
      </c>
      <c r="BK150" s="276" t="str">
        <f t="shared" si="83"/>
        <v/>
      </c>
      <c r="BL150" s="276" t="str">
        <f t="shared" si="84"/>
        <v/>
      </c>
      <c r="BM150" s="276" t="str">
        <f t="shared" si="85"/>
        <v/>
      </c>
      <c r="BN150" s="276" t="str">
        <f t="shared" si="86"/>
        <v/>
      </c>
      <c r="BO150" s="276" t="str">
        <f t="shared" si="87"/>
        <v/>
      </c>
      <c r="BP150" s="277" t="str">
        <f t="shared" si="88"/>
        <v/>
      </c>
      <c r="BQ150" s="278"/>
      <c r="BR150" s="279"/>
      <c r="BS150" s="280"/>
      <c r="BT150" s="274">
        <f t="shared" si="89"/>
        <v>0</v>
      </c>
      <c r="BU150" s="275" t="str">
        <f t="shared" si="90"/>
        <v/>
      </c>
      <c r="BV150" s="276" t="str">
        <f t="shared" si="91"/>
        <v/>
      </c>
      <c r="BW150" s="276" t="str">
        <f t="shared" si="92"/>
        <v/>
      </c>
      <c r="BX150" s="276" t="str">
        <f t="shared" si="93"/>
        <v/>
      </c>
      <c r="BY150" s="276" t="str">
        <f t="shared" si="94"/>
        <v/>
      </c>
      <c r="BZ150" s="276" t="str">
        <f t="shared" si="95"/>
        <v/>
      </c>
      <c r="CA150" s="276" t="str">
        <f t="shared" si="96"/>
        <v/>
      </c>
      <c r="CB150" s="276" t="str">
        <f t="shared" si="97"/>
        <v/>
      </c>
      <c r="CC150" s="276" t="str">
        <f t="shared" si="98"/>
        <v/>
      </c>
      <c r="CD150" s="276" t="str">
        <f t="shared" si="99"/>
        <v/>
      </c>
      <c r="CE150" s="277" t="str">
        <f t="shared" si="100"/>
        <v/>
      </c>
      <c r="CF150" s="278"/>
      <c r="CG150" s="281"/>
      <c r="CH150" s="281"/>
      <c r="CI150" s="281"/>
      <c r="CJ150" s="280"/>
      <c r="CK150" s="282">
        <f t="shared" si="101"/>
        <v>0</v>
      </c>
      <c r="CL150" s="283">
        <f t="shared" si="102"/>
        <v>448000</v>
      </c>
      <c r="CM150" s="284">
        <f t="shared" si="103"/>
        <v>13440</v>
      </c>
      <c r="CN150" s="284">
        <f t="shared" si="104"/>
        <v>403200</v>
      </c>
      <c r="CO150" s="284">
        <f t="shared" si="105"/>
        <v>44800</v>
      </c>
      <c r="CP150" s="280">
        <f t="shared" si="106"/>
        <v>58240</v>
      </c>
      <c r="CQ150" s="285"/>
      <c r="CR150" s="291"/>
      <c r="CS150" s="293"/>
      <c r="CV150" s="291"/>
      <c r="CW150" s="292"/>
      <c r="CX150" s="292"/>
      <c r="CY150" s="292"/>
      <c r="CZ150" s="292"/>
      <c r="DA150" s="292"/>
      <c r="DB150" s="292"/>
      <c r="DC150" s="292"/>
      <c r="DD150" s="292"/>
      <c r="DE150" s="293"/>
      <c r="DF150" s="291"/>
      <c r="DG150" s="292"/>
      <c r="DH150" s="292"/>
      <c r="DI150" s="292"/>
      <c r="DJ150" s="292"/>
      <c r="DK150" s="292"/>
      <c r="DL150" s="292"/>
      <c r="DM150" s="292"/>
      <c r="DN150" s="292"/>
      <c r="DO150" s="292"/>
      <c r="DP150" s="293"/>
      <c r="DQ150" s="141"/>
      <c r="DR150" s="291"/>
      <c r="DS150" s="292"/>
      <c r="DT150" s="292"/>
      <c r="DU150" s="292"/>
      <c r="DV150" s="292"/>
      <c r="DW150" s="292"/>
      <c r="DX150" s="292"/>
      <c r="DY150" s="292"/>
      <c r="DZ150" s="292"/>
      <c r="EA150" s="292"/>
      <c r="EB150" s="292"/>
      <c r="EC150" s="292"/>
      <c r="ED150" s="292"/>
      <c r="EE150" s="292"/>
      <c r="EF150" s="301"/>
      <c r="EG150" s="301"/>
      <c r="EH150" s="301"/>
      <c r="EI150" s="301"/>
      <c r="EJ150" s="301"/>
      <c r="EK150" s="301"/>
      <c r="EL150" s="301"/>
      <c r="EM150" s="301"/>
      <c r="EN150" s="301"/>
      <c r="EO150" s="317">
        <f t="shared" si="107"/>
        <v>13440</v>
      </c>
      <c r="EP150" s="301"/>
      <c r="EQ150" s="293"/>
      <c r="ES150" s="288">
        <f t="shared" si="108"/>
        <v>2014</v>
      </c>
      <c r="ET150" s="289">
        <f t="shared" si="109"/>
        <v>0</v>
      </c>
      <c r="EU150" s="290">
        <f t="shared" si="110"/>
        <v>0</v>
      </c>
      <c r="EV150" s="290">
        <f t="shared" si="111"/>
        <v>0</v>
      </c>
      <c r="EW150" s="290">
        <f t="shared" si="112"/>
        <v>0</v>
      </c>
      <c r="EX150" s="291"/>
      <c r="EY150" s="292"/>
      <c r="EZ150" s="292"/>
      <c r="FA150" s="293"/>
      <c r="FB150" s="294">
        <f t="shared" si="113"/>
        <v>0</v>
      </c>
    </row>
    <row r="151" spans="1:158" s="287" customFormat="1" x14ac:dyDescent="0.15">
      <c r="A151" s="296">
        <v>137</v>
      </c>
      <c r="B151" s="297"/>
      <c r="C151" s="298" t="s">
        <v>161</v>
      </c>
      <c r="D151" s="248">
        <f>IF(C151="","",(VLOOKUP(C151,PD!A:B,2,FALSE)))</f>
        <v>12</v>
      </c>
      <c r="E151" s="299" t="s">
        <v>412</v>
      </c>
      <c r="F151" s="299" t="s">
        <v>619</v>
      </c>
      <c r="G151" s="292" t="s">
        <v>615</v>
      </c>
      <c r="H151" s="300">
        <v>11</v>
      </c>
      <c r="I151" s="292" t="s">
        <v>620</v>
      </c>
      <c r="J151" s="300">
        <v>4</v>
      </c>
      <c r="K151" s="293"/>
      <c r="L151" s="291"/>
      <c r="M151" s="292" t="s">
        <v>386</v>
      </c>
      <c r="N151" s="301"/>
      <c r="O151" s="302">
        <v>1</v>
      </c>
      <c r="P151" s="300">
        <v>15</v>
      </c>
      <c r="Q151" s="303">
        <v>25</v>
      </c>
      <c r="R151" s="302">
        <v>1</v>
      </c>
      <c r="S151" s="292"/>
      <c r="T151" s="300"/>
      <c r="U151" s="293"/>
      <c r="V151" s="296" t="s">
        <v>225</v>
      </c>
      <c r="W151" s="292" t="s">
        <v>621</v>
      </c>
      <c r="X151" s="292"/>
      <c r="Y151" s="292"/>
      <c r="Z151" s="303"/>
      <c r="AA151" s="291"/>
      <c r="AB151" s="300"/>
      <c r="AC151" s="293"/>
      <c r="AD151" s="304"/>
      <c r="AE151" s="301"/>
      <c r="AF151" s="296">
        <v>1</v>
      </c>
      <c r="AG151" s="297">
        <v>3</v>
      </c>
      <c r="AH151" s="305">
        <v>4.4800000000000004</v>
      </c>
      <c r="AI151" s="306" t="s">
        <v>407</v>
      </c>
      <c r="AJ151" s="302">
        <v>34</v>
      </c>
      <c r="AK151" s="260">
        <f>IF(AJ151="","",(VLOOKUP(AJ151,償却率表!A:B,2,FALSE)))</f>
        <v>0.03</v>
      </c>
      <c r="AL151" s="307" t="s">
        <v>153</v>
      </c>
      <c r="AM151" s="262">
        <f>IF(AL151="","",(VLOOKUP(AL151,PD!G:H,2,FALSE)))</f>
        <v>1</v>
      </c>
      <c r="AN151" s="318" t="s">
        <v>622</v>
      </c>
      <c r="AO151" s="309">
        <v>1975</v>
      </c>
      <c r="AP151" s="319" t="s">
        <v>622</v>
      </c>
      <c r="AQ151" s="266">
        <v>1975</v>
      </c>
      <c r="AR151" s="267">
        <f t="shared" si="77"/>
        <v>39</v>
      </c>
      <c r="AS151" s="293" t="s">
        <v>226</v>
      </c>
      <c r="AT151" s="311"/>
      <c r="AU151" s="312">
        <v>10000</v>
      </c>
      <c r="AV151" s="313"/>
      <c r="AW151" s="314"/>
      <c r="AX151" s="296">
        <v>1</v>
      </c>
      <c r="AY151" s="315" t="s">
        <v>227</v>
      </c>
      <c r="AZ151" s="248">
        <f>IF(AY151="","",(VLOOKUP(AY151,PD!J:K,2,FALSE)))</f>
        <v>2</v>
      </c>
      <c r="BA151" s="300">
        <v>2014</v>
      </c>
      <c r="BB151" s="316">
        <f t="shared" si="114"/>
        <v>0</v>
      </c>
      <c r="BC151" s="291"/>
      <c r="BD151" s="292"/>
      <c r="BE151" s="301"/>
      <c r="BF151" s="274">
        <f t="shared" si="78"/>
        <v>0</v>
      </c>
      <c r="BG151" s="275" t="str">
        <f t="shared" si="79"/>
        <v/>
      </c>
      <c r="BH151" s="276" t="str">
        <f t="shared" si="80"/>
        <v/>
      </c>
      <c r="BI151" s="276" t="str">
        <f t="shared" si="81"/>
        <v/>
      </c>
      <c r="BJ151" s="276" t="str">
        <f t="shared" si="82"/>
        <v/>
      </c>
      <c r="BK151" s="276" t="str">
        <f t="shared" si="83"/>
        <v/>
      </c>
      <c r="BL151" s="276" t="str">
        <f t="shared" si="84"/>
        <v/>
      </c>
      <c r="BM151" s="276" t="str">
        <f t="shared" si="85"/>
        <v/>
      </c>
      <c r="BN151" s="276" t="str">
        <f t="shared" si="86"/>
        <v/>
      </c>
      <c r="BO151" s="276" t="str">
        <f t="shared" si="87"/>
        <v/>
      </c>
      <c r="BP151" s="277" t="str">
        <f t="shared" si="88"/>
        <v/>
      </c>
      <c r="BQ151" s="278"/>
      <c r="BR151" s="279"/>
      <c r="BS151" s="280"/>
      <c r="BT151" s="274">
        <f t="shared" si="89"/>
        <v>0</v>
      </c>
      <c r="BU151" s="275" t="str">
        <f t="shared" si="90"/>
        <v/>
      </c>
      <c r="BV151" s="276" t="str">
        <f t="shared" si="91"/>
        <v/>
      </c>
      <c r="BW151" s="276" t="str">
        <f t="shared" si="92"/>
        <v/>
      </c>
      <c r="BX151" s="276" t="str">
        <f t="shared" si="93"/>
        <v/>
      </c>
      <c r="BY151" s="276" t="str">
        <f t="shared" si="94"/>
        <v/>
      </c>
      <c r="BZ151" s="276" t="str">
        <f t="shared" si="95"/>
        <v/>
      </c>
      <c r="CA151" s="276" t="str">
        <f t="shared" si="96"/>
        <v/>
      </c>
      <c r="CB151" s="276" t="str">
        <f t="shared" si="97"/>
        <v/>
      </c>
      <c r="CC151" s="276" t="str">
        <f t="shared" si="98"/>
        <v/>
      </c>
      <c r="CD151" s="276" t="str">
        <f t="shared" si="99"/>
        <v/>
      </c>
      <c r="CE151" s="277" t="str">
        <f t="shared" si="100"/>
        <v/>
      </c>
      <c r="CF151" s="278"/>
      <c r="CG151" s="281"/>
      <c r="CH151" s="281"/>
      <c r="CI151" s="281"/>
      <c r="CJ151" s="280"/>
      <c r="CK151" s="282">
        <f t="shared" si="101"/>
        <v>0</v>
      </c>
      <c r="CL151" s="283">
        <f t="shared" si="102"/>
        <v>44800</v>
      </c>
      <c r="CM151" s="284">
        <f t="shared" si="103"/>
        <v>0</v>
      </c>
      <c r="CN151" s="284">
        <f t="shared" si="104"/>
        <v>44799</v>
      </c>
      <c r="CO151" s="284">
        <f t="shared" si="105"/>
        <v>1</v>
      </c>
      <c r="CP151" s="280">
        <f t="shared" si="106"/>
        <v>1</v>
      </c>
      <c r="CQ151" s="285"/>
      <c r="CR151" s="291"/>
      <c r="CS151" s="293"/>
      <c r="CV151" s="291"/>
      <c r="CW151" s="292"/>
      <c r="CX151" s="292"/>
      <c r="CY151" s="292"/>
      <c r="CZ151" s="292"/>
      <c r="DA151" s="292"/>
      <c r="DB151" s="292"/>
      <c r="DC151" s="292"/>
      <c r="DD151" s="292"/>
      <c r="DE151" s="293"/>
      <c r="DF151" s="291"/>
      <c r="DG151" s="292"/>
      <c r="DH151" s="292"/>
      <c r="DI151" s="292"/>
      <c r="DJ151" s="292"/>
      <c r="DK151" s="292"/>
      <c r="DL151" s="292"/>
      <c r="DM151" s="292"/>
      <c r="DN151" s="292"/>
      <c r="DO151" s="292"/>
      <c r="DP151" s="293"/>
      <c r="DQ151" s="141"/>
      <c r="DR151" s="291"/>
      <c r="DS151" s="292"/>
      <c r="DT151" s="292"/>
      <c r="DU151" s="292"/>
      <c r="DV151" s="292"/>
      <c r="DW151" s="292"/>
      <c r="DX151" s="292"/>
      <c r="DY151" s="292"/>
      <c r="DZ151" s="292"/>
      <c r="EA151" s="292"/>
      <c r="EB151" s="292"/>
      <c r="EC151" s="292"/>
      <c r="ED151" s="292"/>
      <c r="EE151" s="292"/>
      <c r="EF151" s="301"/>
      <c r="EG151" s="301"/>
      <c r="EH151" s="301"/>
      <c r="EI151" s="301"/>
      <c r="EJ151" s="301"/>
      <c r="EK151" s="301"/>
      <c r="EL151" s="301"/>
      <c r="EM151" s="301"/>
      <c r="EN151" s="301"/>
      <c r="EO151" s="317">
        <f t="shared" si="107"/>
        <v>0</v>
      </c>
      <c r="EP151" s="301"/>
      <c r="EQ151" s="293"/>
      <c r="ES151" s="288">
        <f t="shared" si="108"/>
        <v>2014</v>
      </c>
      <c r="ET151" s="289">
        <f t="shared" si="109"/>
        <v>0</v>
      </c>
      <c r="EU151" s="290">
        <f t="shared" si="110"/>
        <v>0</v>
      </c>
      <c r="EV151" s="290">
        <f t="shared" si="111"/>
        <v>0</v>
      </c>
      <c r="EW151" s="290">
        <f t="shared" si="112"/>
        <v>0</v>
      </c>
      <c r="EX151" s="291"/>
      <c r="EY151" s="292"/>
      <c r="EZ151" s="292"/>
      <c r="FA151" s="293"/>
      <c r="FB151" s="294">
        <f t="shared" si="113"/>
        <v>0</v>
      </c>
    </row>
    <row r="152" spans="1:158" s="287" customFormat="1" x14ac:dyDescent="0.15">
      <c r="A152" s="296">
        <v>138</v>
      </c>
      <c r="B152" s="297"/>
      <c r="C152" s="298" t="s">
        <v>161</v>
      </c>
      <c r="D152" s="248">
        <f>IF(C152="","",(VLOOKUP(C152,PD!A:B,2,FALSE)))</f>
        <v>12</v>
      </c>
      <c r="E152" s="299" t="s">
        <v>412</v>
      </c>
      <c r="F152" s="299" t="s">
        <v>623</v>
      </c>
      <c r="G152" s="292" t="s">
        <v>420</v>
      </c>
      <c r="H152" s="300">
        <v>4</v>
      </c>
      <c r="I152" s="292" t="s">
        <v>624</v>
      </c>
      <c r="J152" s="300">
        <v>8</v>
      </c>
      <c r="K152" s="293"/>
      <c r="L152" s="291"/>
      <c r="M152" s="292" t="s">
        <v>386</v>
      </c>
      <c r="N152" s="301"/>
      <c r="O152" s="302">
        <v>1</v>
      </c>
      <c r="P152" s="300">
        <v>15</v>
      </c>
      <c r="Q152" s="303">
        <v>25</v>
      </c>
      <c r="R152" s="302">
        <v>1</v>
      </c>
      <c r="S152" s="292"/>
      <c r="T152" s="300"/>
      <c r="U152" s="293"/>
      <c r="V152" s="296" t="s">
        <v>225</v>
      </c>
      <c r="W152" s="292" t="s">
        <v>625</v>
      </c>
      <c r="X152" s="292"/>
      <c r="Y152" s="292"/>
      <c r="Z152" s="303"/>
      <c r="AA152" s="291"/>
      <c r="AB152" s="300"/>
      <c r="AC152" s="293"/>
      <c r="AD152" s="304"/>
      <c r="AE152" s="301"/>
      <c r="AF152" s="296">
        <v>1</v>
      </c>
      <c r="AG152" s="297">
        <v>5</v>
      </c>
      <c r="AH152" s="305">
        <v>327.92</v>
      </c>
      <c r="AI152" s="306" t="s">
        <v>407</v>
      </c>
      <c r="AJ152" s="302">
        <v>22</v>
      </c>
      <c r="AK152" s="260">
        <f>IF(AJ152="","",(VLOOKUP(AJ152,償却率表!A:B,2,FALSE)))</f>
        <v>4.5999999999999999E-2</v>
      </c>
      <c r="AL152" s="307" t="s">
        <v>153</v>
      </c>
      <c r="AM152" s="262">
        <f>IF(AL152="","",(VLOOKUP(AL152,PD!G:H,2,FALSE)))</f>
        <v>1</v>
      </c>
      <c r="AN152" s="318" t="s">
        <v>626</v>
      </c>
      <c r="AO152" s="309">
        <v>2003</v>
      </c>
      <c r="AP152" s="319" t="s">
        <v>626</v>
      </c>
      <c r="AQ152" s="266">
        <v>2003</v>
      </c>
      <c r="AR152" s="267">
        <f t="shared" si="77"/>
        <v>11</v>
      </c>
      <c r="AS152" s="293" t="s">
        <v>226</v>
      </c>
      <c r="AT152" s="311">
        <v>48266400</v>
      </c>
      <c r="AU152" s="312"/>
      <c r="AV152" s="313"/>
      <c r="AW152" s="314"/>
      <c r="AX152" s="296"/>
      <c r="AY152" s="315" t="s">
        <v>309</v>
      </c>
      <c r="AZ152" s="248">
        <f>IF(AY152="","",(VLOOKUP(AY152,PD!J:K,2,FALSE)))</f>
        <v>1</v>
      </c>
      <c r="BA152" s="300">
        <v>2014</v>
      </c>
      <c r="BB152" s="316">
        <f t="shared" si="114"/>
        <v>0</v>
      </c>
      <c r="BC152" s="291"/>
      <c r="BD152" s="292"/>
      <c r="BE152" s="301"/>
      <c r="BF152" s="274">
        <f t="shared" si="78"/>
        <v>0</v>
      </c>
      <c r="BG152" s="275" t="str">
        <f t="shared" si="79"/>
        <v/>
      </c>
      <c r="BH152" s="276" t="str">
        <f t="shared" si="80"/>
        <v/>
      </c>
      <c r="BI152" s="276" t="str">
        <f t="shared" si="81"/>
        <v/>
      </c>
      <c r="BJ152" s="276" t="str">
        <f t="shared" si="82"/>
        <v/>
      </c>
      <c r="BK152" s="276" t="str">
        <f t="shared" si="83"/>
        <v/>
      </c>
      <c r="BL152" s="276" t="str">
        <f t="shared" si="84"/>
        <v/>
      </c>
      <c r="BM152" s="276" t="str">
        <f t="shared" si="85"/>
        <v/>
      </c>
      <c r="BN152" s="276" t="str">
        <f t="shared" si="86"/>
        <v/>
      </c>
      <c r="BO152" s="276" t="str">
        <f t="shared" si="87"/>
        <v/>
      </c>
      <c r="BP152" s="277" t="str">
        <f t="shared" si="88"/>
        <v/>
      </c>
      <c r="BQ152" s="278"/>
      <c r="BR152" s="279"/>
      <c r="BS152" s="280"/>
      <c r="BT152" s="274">
        <f t="shared" si="89"/>
        <v>0</v>
      </c>
      <c r="BU152" s="275" t="str">
        <f t="shared" si="90"/>
        <v/>
      </c>
      <c r="BV152" s="276" t="str">
        <f t="shared" si="91"/>
        <v/>
      </c>
      <c r="BW152" s="276" t="str">
        <f t="shared" si="92"/>
        <v/>
      </c>
      <c r="BX152" s="276" t="str">
        <f t="shared" si="93"/>
        <v/>
      </c>
      <c r="BY152" s="276" t="str">
        <f t="shared" si="94"/>
        <v/>
      </c>
      <c r="BZ152" s="276" t="str">
        <f t="shared" si="95"/>
        <v/>
      </c>
      <c r="CA152" s="276" t="str">
        <f t="shared" si="96"/>
        <v/>
      </c>
      <c r="CB152" s="276" t="str">
        <f t="shared" si="97"/>
        <v/>
      </c>
      <c r="CC152" s="276" t="str">
        <f t="shared" si="98"/>
        <v/>
      </c>
      <c r="CD152" s="276" t="str">
        <f t="shared" si="99"/>
        <v/>
      </c>
      <c r="CE152" s="277" t="str">
        <f t="shared" si="100"/>
        <v/>
      </c>
      <c r="CF152" s="278"/>
      <c r="CG152" s="281"/>
      <c r="CH152" s="281"/>
      <c r="CI152" s="281"/>
      <c r="CJ152" s="280"/>
      <c r="CK152" s="282">
        <f t="shared" si="101"/>
        <v>0</v>
      </c>
      <c r="CL152" s="283">
        <f t="shared" si="102"/>
        <v>48266400</v>
      </c>
      <c r="CM152" s="284">
        <f t="shared" si="103"/>
        <v>2220254</v>
      </c>
      <c r="CN152" s="284">
        <f t="shared" si="104"/>
        <v>24422794</v>
      </c>
      <c r="CO152" s="284">
        <f t="shared" si="105"/>
        <v>23843606</v>
      </c>
      <c r="CP152" s="280">
        <f t="shared" si="106"/>
        <v>26063860</v>
      </c>
      <c r="CQ152" s="285"/>
      <c r="CR152" s="291"/>
      <c r="CS152" s="293"/>
      <c r="CV152" s="291"/>
      <c r="CW152" s="292"/>
      <c r="CX152" s="292"/>
      <c r="CY152" s="292"/>
      <c r="CZ152" s="292"/>
      <c r="DA152" s="292"/>
      <c r="DB152" s="292"/>
      <c r="DC152" s="292"/>
      <c r="DD152" s="292"/>
      <c r="DE152" s="293"/>
      <c r="DF152" s="291"/>
      <c r="DG152" s="292"/>
      <c r="DH152" s="292"/>
      <c r="DI152" s="292"/>
      <c r="DJ152" s="292"/>
      <c r="DK152" s="292"/>
      <c r="DL152" s="292"/>
      <c r="DM152" s="292"/>
      <c r="DN152" s="292"/>
      <c r="DO152" s="292"/>
      <c r="DP152" s="293"/>
      <c r="DQ152" s="141"/>
      <c r="DR152" s="291"/>
      <c r="DS152" s="292"/>
      <c r="DT152" s="292"/>
      <c r="DU152" s="292"/>
      <c r="DV152" s="292"/>
      <c r="DW152" s="292"/>
      <c r="DX152" s="292"/>
      <c r="DY152" s="292"/>
      <c r="DZ152" s="292"/>
      <c r="EA152" s="292"/>
      <c r="EB152" s="292"/>
      <c r="EC152" s="292"/>
      <c r="ED152" s="292"/>
      <c r="EE152" s="292"/>
      <c r="EF152" s="301"/>
      <c r="EG152" s="301"/>
      <c r="EH152" s="301"/>
      <c r="EI152" s="301"/>
      <c r="EJ152" s="301"/>
      <c r="EK152" s="301"/>
      <c r="EL152" s="301"/>
      <c r="EM152" s="301"/>
      <c r="EN152" s="301"/>
      <c r="EO152" s="317">
        <f t="shared" si="107"/>
        <v>2220254</v>
      </c>
      <c r="EP152" s="301"/>
      <c r="EQ152" s="293"/>
      <c r="ES152" s="288">
        <f t="shared" si="108"/>
        <v>2014</v>
      </c>
      <c r="ET152" s="289">
        <f t="shared" si="109"/>
        <v>0</v>
      </c>
      <c r="EU152" s="290">
        <f t="shared" si="110"/>
        <v>0</v>
      </c>
      <c r="EV152" s="290">
        <f t="shared" si="111"/>
        <v>0</v>
      </c>
      <c r="EW152" s="290">
        <f t="shared" si="112"/>
        <v>0</v>
      </c>
      <c r="EX152" s="291"/>
      <c r="EY152" s="292"/>
      <c r="EZ152" s="292"/>
      <c r="FA152" s="293"/>
      <c r="FB152" s="294">
        <f t="shared" si="113"/>
        <v>0</v>
      </c>
    </row>
    <row r="153" spans="1:158" s="287" customFormat="1" x14ac:dyDescent="0.15">
      <c r="A153" s="296">
        <v>139</v>
      </c>
      <c r="B153" s="297"/>
      <c r="C153" s="298" t="s">
        <v>161</v>
      </c>
      <c r="D153" s="248">
        <f>IF(C153="","",(VLOOKUP(C153,PD!A:B,2,FALSE)))</f>
        <v>12</v>
      </c>
      <c r="E153" s="299" t="s">
        <v>412</v>
      </c>
      <c r="F153" s="299" t="s">
        <v>627</v>
      </c>
      <c r="G153" s="292" t="s">
        <v>628</v>
      </c>
      <c r="H153" s="300">
        <v>4</v>
      </c>
      <c r="I153" s="292" t="s">
        <v>629</v>
      </c>
      <c r="J153" s="300">
        <v>1</v>
      </c>
      <c r="K153" s="293"/>
      <c r="L153" s="291"/>
      <c r="M153" s="292" t="s">
        <v>386</v>
      </c>
      <c r="N153" s="301"/>
      <c r="O153" s="302">
        <v>1</v>
      </c>
      <c r="P153" s="300">
        <v>15</v>
      </c>
      <c r="Q153" s="303">
        <v>25</v>
      </c>
      <c r="R153" s="302">
        <v>1</v>
      </c>
      <c r="S153" s="292"/>
      <c r="T153" s="300"/>
      <c r="U153" s="293"/>
      <c r="V153" s="296" t="s">
        <v>225</v>
      </c>
      <c r="W153" s="292" t="s">
        <v>630</v>
      </c>
      <c r="X153" s="292"/>
      <c r="Y153" s="292"/>
      <c r="Z153" s="303"/>
      <c r="AA153" s="291"/>
      <c r="AB153" s="300"/>
      <c r="AC153" s="293"/>
      <c r="AD153" s="304"/>
      <c r="AE153" s="301"/>
      <c r="AF153" s="296">
        <v>1</v>
      </c>
      <c r="AG153" s="297">
        <v>5</v>
      </c>
      <c r="AH153" s="305">
        <v>67.900000000000006</v>
      </c>
      <c r="AI153" s="306" t="s">
        <v>407</v>
      </c>
      <c r="AJ153" s="302">
        <v>22</v>
      </c>
      <c r="AK153" s="260">
        <f>IF(AJ153="","",(VLOOKUP(AJ153,償却率表!A:B,2,FALSE)))</f>
        <v>4.5999999999999999E-2</v>
      </c>
      <c r="AL153" s="307" t="s">
        <v>153</v>
      </c>
      <c r="AM153" s="262">
        <f>IF(AL153="","",(VLOOKUP(AL153,PD!G:H,2,FALSE)))</f>
        <v>1</v>
      </c>
      <c r="AN153" s="318">
        <v>4240928</v>
      </c>
      <c r="AO153" s="309">
        <v>2011</v>
      </c>
      <c r="AP153" s="319" t="s">
        <v>631</v>
      </c>
      <c r="AQ153" s="266">
        <v>2011</v>
      </c>
      <c r="AR153" s="267">
        <f t="shared" si="77"/>
        <v>3</v>
      </c>
      <c r="AS153" s="293" t="s">
        <v>226</v>
      </c>
      <c r="AT153" s="311">
        <v>7574700</v>
      </c>
      <c r="AU153" s="312"/>
      <c r="AV153" s="313"/>
      <c r="AW153" s="314"/>
      <c r="AX153" s="296"/>
      <c r="AY153" s="315" t="s">
        <v>309</v>
      </c>
      <c r="AZ153" s="248">
        <f>IF(AY153="","",(VLOOKUP(AY153,PD!J:K,2,FALSE)))</f>
        <v>1</v>
      </c>
      <c r="BA153" s="300">
        <v>2014</v>
      </c>
      <c r="BB153" s="316">
        <f t="shared" si="114"/>
        <v>0</v>
      </c>
      <c r="BC153" s="291"/>
      <c r="BD153" s="292"/>
      <c r="BE153" s="301"/>
      <c r="BF153" s="274">
        <f t="shared" si="78"/>
        <v>0</v>
      </c>
      <c r="BG153" s="275" t="str">
        <f t="shared" si="79"/>
        <v/>
      </c>
      <c r="BH153" s="276" t="str">
        <f t="shared" si="80"/>
        <v/>
      </c>
      <c r="BI153" s="276" t="str">
        <f t="shared" si="81"/>
        <v/>
      </c>
      <c r="BJ153" s="276" t="str">
        <f t="shared" si="82"/>
        <v/>
      </c>
      <c r="BK153" s="276" t="str">
        <f t="shared" si="83"/>
        <v/>
      </c>
      <c r="BL153" s="276" t="str">
        <f t="shared" si="84"/>
        <v/>
      </c>
      <c r="BM153" s="276" t="str">
        <f t="shared" si="85"/>
        <v/>
      </c>
      <c r="BN153" s="276" t="str">
        <f t="shared" si="86"/>
        <v/>
      </c>
      <c r="BO153" s="276" t="str">
        <f t="shared" si="87"/>
        <v/>
      </c>
      <c r="BP153" s="277" t="str">
        <f t="shared" si="88"/>
        <v/>
      </c>
      <c r="BQ153" s="278"/>
      <c r="BR153" s="279"/>
      <c r="BS153" s="280"/>
      <c r="BT153" s="274">
        <f t="shared" si="89"/>
        <v>0</v>
      </c>
      <c r="BU153" s="275" t="str">
        <f t="shared" si="90"/>
        <v/>
      </c>
      <c r="BV153" s="276" t="str">
        <f t="shared" si="91"/>
        <v/>
      </c>
      <c r="BW153" s="276" t="str">
        <f t="shared" si="92"/>
        <v/>
      </c>
      <c r="BX153" s="276" t="str">
        <f t="shared" si="93"/>
        <v/>
      </c>
      <c r="BY153" s="276" t="str">
        <f t="shared" si="94"/>
        <v/>
      </c>
      <c r="BZ153" s="276" t="str">
        <f t="shared" si="95"/>
        <v/>
      </c>
      <c r="CA153" s="276" t="str">
        <f t="shared" si="96"/>
        <v/>
      </c>
      <c r="CB153" s="276" t="str">
        <f t="shared" si="97"/>
        <v/>
      </c>
      <c r="CC153" s="276" t="str">
        <f t="shared" si="98"/>
        <v/>
      </c>
      <c r="CD153" s="276" t="str">
        <f t="shared" si="99"/>
        <v/>
      </c>
      <c r="CE153" s="277" t="str">
        <f t="shared" si="100"/>
        <v/>
      </c>
      <c r="CF153" s="278"/>
      <c r="CG153" s="281"/>
      <c r="CH153" s="281"/>
      <c r="CI153" s="281"/>
      <c r="CJ153" s="280"/>
      <c r="CK153" s="282">
        <f t="shared" si="101"/>
        <v>0</v>
      </c>
      <c r="CL153" s="283">
        <f t="shared" si="102"/>
        <v>7574700</v>
      </c>
      <c r="CM153" s="284">
        <f t="shared" si="103"/>
        <v>348436</v>
      </c>
      <c r="CN153" s="284">
        <f t="shared" si="104"/>
        <v>1045308</v>
      </c>
      <c r="CO153" s="284">
        <f t="shared" si="105"/>
        <v>6529392</v>
      </c>
      <c r="CP153" s="280">
        <f t="shared" si="106"/>
        <v>6877828</v>
      </c>
      <c r="CQ153" s="285"/>
      <c r="CR153" s="291"/>
      <c r="CS153" s="293"/>
      <c r="CV153" s="291"/>
      <c r="CW153" s="292"/>
      <c r="CX153" s="292"/>
      <c r="CY153" s="292"/>
      <c r="CZ153" s="292"/>
      <c r="DA153" s="292"/>
      <c r="DB153" s="292"/>
      <c r="DC153" s="292"/>
      <c r="DD153" s="292"/>
      <c r="DE153" s="293"/>
      <c r="DF153" s="291"/>
      <c r="DG153" s="292"/>
      <c r="DH153" s="292"/>
      <c r="DI153" s="292"/>
      <c r="DJ153" s="292"/>
      <c r="DK153" s="292"/>
      <c r="DL153" s="292"/>
      <c r="DM153" s="292"/>
      <c r="DN153" s="292"/>
      <c r="DO153" s="292"/>
      <c r="DP153" s="293"/>
      <c r="DQ153" s="141"/>
      <c r="DR153" s="291"/>
      <c r="DS153" s="292"/>
      <c r="DT153" s="292"/>
      <c r="DU153" s="292"/>
      <c r="DV153" s="292"/>
      <c r="DW153" s="292"/>
      <c r="DX153" s="292"/>
      <c r="DY153" s="292"/>
      <c r="DZ153" s="292"/>
      <c r="EA153" s="292"/>
      <c r="EB153" s="292"/>
      <c r="EC153" s="292"/>
      <c r="ED153" s="292"/>
      <c r="EE153" s="292"/>
      <c r="EF153" s="301"/>
      <c r="EG153" s="301"/>
      <c r="EH153" s="301"/>
      <c r="EI153" s="301"/>
      <c r="EJ153" s="301"/>
      <c r="EK153" s="301"/>
      <c r="EL153" s="301"/>
      <c r="EM153" s="301"/>
      <c r="EN153" s="301"/>
      <c r="EO153" s="317">
        <f t="shared" si="107"/>
        <v>348436</v>
      </c>
      <c r="EP153" s="301"/>
      <c r="EQ153" s="293"/>
      <c r="ES153" s="288">
        <f t="shared" si="108"/>
        <v>2014</v>
      </c>
      <c r="ET153" s="289">
        <f t="shared" si="109"/>
        <v>0</v>
      </c>
      <c r="EU153" s="290">
        <f t="shared" si="110"/>
        <v>0</v>
      </c>
      <c r="EV153" s="290">
        <f t="shared" si="111"/>
        <v>0</v>
      </c>
      <c r="EW153" s="290">
        <f t="shared" si="112"/>
        <v>0</v>
      </c>
      <c r="EX153" s="291"/>
      <c r="EY153" s="292"/>
      <c r="EZ153" s="292"/>
      <c r="FA153" s="293"/>
      <c r="FB153" s="294">
        <f t="shared" si="113"/>
        <v>0</v>
      </c>
    </row>
    <row r="154" spans="1:158" s="287" customFormat="1" x14ac:dyDescent="0.15">
      <c r="A154" s="296">
        <v>140</v>
      </c>
      <c r="B154" s="297"/>
      <c r="C154" s="298" t="s">
        <v>161</v>
      </c>
      <c r="D154" s="248">
        <f>IF(C154="","",(VLOOKUP(C154,PD!A:B,2,FALSE)))</f>
        <v>12</v>
      </c>
      <c r="E154" s="299" t="s">
        <v>412</v>
      </c>
      <c r="F154" s="299" t="s">
        <v>627</v>
      </c>
      <c r="G154" s="292" t="s">
        <v>420</v>
      </c>
      <c r="H154" s="300">
        <v>4</v>
      </c>
      <c r="I154" s="292" t="s">
        <v>629</v>
      </c>
      <c r="J154" s="300">
        <v>1</v>
      </c>
      <c r="K154" s="293"/>
      <c r="L154" s="291"/>
      <c r="M154" s="292" t="s">
        <v>386</v>
      </c>
      <c r="N154" s="301"/>
      <c r="O154" s="302">
        <v>1</v>
      </c>
      <c r="P154" s="300">
        <v>15</v>
      </c>
      <c r="Q154" s="303">
        <v>25</v>
      </c>
      <c r="R154" s="302">
        <v>1</v>
      </c>
      <c r="S154" s="292"/>
      <c r="T154" s="300"/>
      <c r="U154" s="293"/>
      <c r="V154" s="296" t="s">
        <v>225</v>
      </c>
      <c r="W154" s="292" t="s">
        <v>630</v>
      </c>
      <c r="X154" s="292"/>
      <c r="Y154" s="292"/>
      <c r="Z154" s="303"/>
      <c r="AA154" s="291"/>
      <c r="AB154" s="300"/>
      <c r="AC154" s="293"/>
      <c r="AD154" s="304"/>
      <c r="AE154" s="301"/>
      <c r="AF154" s="296">
        <v>1</v>
      </c>
      <c r="AG154" s="297">
        <v>5</v>
      </c>
      <c r="AH154" s="305">
        <v>170.58</v>
      </c>
      <c r="AI154" s="306" t="s">
        <v>407</v>
      </c>
      <c r="AJ154" s="302">
        <v>22</v>
      </c>
      <c r="AK154" s="260">
        <f>IF(AJ154="","",(VLOOKUP(AJ154,償却率表!A:B,2,FALSE)))</f>
        <v>4.5999999999999999E-2</v>
      </c>
      <c r="AL154" s="307" t="s">
        <v>153</v>
      </c>
      <c r="AM154" s="262">
        <f>IF(AL154="","",(VLOOKUP(AL154,PD!G:H,2,FALSE)))</f>
        <v>1</v>
      </c>
      <c r="AN154" s="318" t="s">
        <v>632</v>
      </c>
      <c r="AO154" s="309">
        <v>2006</v>
      </c>
      <c r="AP154" s="319" t="s">
        <v>632</v>
      </c>
      <c r="AQ154" s="266">
        <v>2006</v>
      </c>
      <c r="AR154" s="267">
        <f t="shared" si="77"/>
        <v>8</v>
      </c>
      <c r="AS154" s="293" t="s">
        <v>226</v>
      </c>
      <c r="AT154" s="311">
        <v>19952100</v>
      </c>
      <c r="AU154" s="312"/>
      <c r="AV154" s="313"/>
      <c r="AW154" s="314"/>
      <c r="AX154" s="296"/>
      <c r="AY154" s="315" t="s">
        <v>309</v>
      </c>
      <c r="AZ154" s="248">
        <f>IF(AY154="","",(VLOOKUP(AY154,PD!J:K,2,FALSE)))</f>
        <v>1</v>
      </c>
      <c r="BA154" s="300">
        <v>2014</v>
      </c>
      <c r="BB154" s="316">
        <f t="shared" si="114"/>
        <v>0</v>
      </c>
      <c r="BC154" s="291"/>
      <c r="BD154" s="292"/>
      <c r="BE154" s="301"/>
      <c r="BF154" s="274">
        <f t="shared" si="78"/>
        <v>0</v>
      </c>
      <c r="BG154" s="275" t="str">
        <f t="shared" si="79"/>
        <v/>
      </c>
      <c r="BH154" s="276" t="str">
        <f t="shared" si="80"/>
        <v/>
      </c>
      <c r="BI154" s="276" t="str">
        <f t="shared" si="81"/>
        <v/>
      </c>
      <c r="BJ154" s="276" t="str">
        <f t="shared" si="82"/>
        <v/>
      </c>
      <c r="BK154" s="276" t="str">
        <f t="shared" si="83"/>
        <v/>
      </c>
      <c r="BL154" s="276" t="str">
        <f t="shared" si="84"/>
        <v/>
      </c>
      <c r="BM154" s="276" t="str">
        <f t="shared" si="85"/>
        <v/>
      </c>
      <c r="BN154" s="276" t="str">
        <f t="shared" si="86"/>
        <v/>
      </c>
      <c r="BO154" s="276" t="str">
        <f t="shared" si="87"/>
        <v/>
      </c>
      <c r="BP154" s="277" t="str">
        <f t="shared" si="88"/>
        <v/>
      </c>
      <c r="BQ154" s="278"/>
      <c r="BR154" s="279"/>
      <c r="BS154" s="280"/>
      <c r="BT154" s="274">
        <f t="shared" si="89"/>
        <v>0</v>
      </c>
      <c r="BU154" s="275" t="str">
        <f t="shared" si="90"/>
        <v/>
      </c>
      <c r="BV154" s="276" t="str">
        <f t="shared" si="91"/>
        <v/>
      </c>
      <c r="BW154" s="276" t="str">
        <f t="shared" si="92"/>
        <v/>
      </c>
      <c r="BX154" s="276" t="str">
        <f t="shared" si="93"/>
        <v/>
      </c>
      <c r="BY154" s="276" t="str">
        <f t="shared" si="94"/>
        <v/>
      </c>
      <c r="BZ154" s="276" t="str">
        <f t="shared" si="95"/>
        <v/>
      </c>
      <c r="CA154" s="276" t="str">
        <f t="shared" si="96"/>
        <v/>
      </c>
      <c r="CB154" s="276" t="str">
        <f t="shared" si="97"/>
        <v/>
      </c>
      <c r="CC154" s="276" t="str">
        <f t="shared" si="98"/>
        <v/>
      </c>
      <c r="CD154" s="276" t="str">
        <f t="shared" si="99"/>
        <v/>
      </c>
      <c r="CE154" s="277" t="str">
        <f t="shared" si="100"/>
        <v/>
      </c>
      <c r="CF154" s="278"/>
      <c r="CG154" s="281"/>
      <c r="CH154" s="281"/>
      <c r="CI154" s="281"/>
      <c r="CJ154" s="280"/>
      <c r="CK154" s="282">
        <f t="shared" si="101"/>
        <v>0</v>
      </c>
      <c r="CL154" s="283">
        <f t="shared" si="102"/>
        <v>19952100</v>
      </c>
      <c r="CM154" s="284">
        <f t="shared" si="103"/>
        <v>917796</v>
      </c>
      <c r="CN154" s="284">
        <f t="shared" si="104"/>
        <v>7342368</v>
      </c>
      <c r="CO154" s="284">
        <f t="shared" si="105"/>
        <v>12609732</v>
      </c>
      <c r="CP154" s="280">
        <f t="shared" si="106"/>
        <v>13527528</v>
      </c>
      <c r="CQ154" s="285"/>
      <c r="CR154" s="291"/>
      <c r="CS154" s="293"/>
      <c r="CV154" s="291"/>
      <c r="CW154" s="292"/>
      <c r="CX154" s="292"/>
      <c r="CY154" s="292"/>
      <c r="CZ154" s="292"/>
      <c r="DA154" s="292"/>
      <c r="DB154" s="292"/>
      <c r="DC154" s="292"/>
      <c r="DD154" s="292"/>
      <c r="DE154" s="293"/>
      <c r="DF154" s="291"/>
      <c r="DG154" s="292"/>
      <c r="DH154" s="292"/>
      <c r="DI154" s="292"/>
      <c r="DJ154" s="292"/>
      <c r="DK154" s="292"/>
      <c r="DL154" s="292"/>
      <c r="DM154" s="292"/>
      <c r="DN154" s="292"/>
      <c r="DO154" s="292"/>
      <c r="DP154" s="293"/>
      <c r="DQ154" s="141"/>
      <c r="DR154" s="291"/>
      <c r="DS154" s="292"/>
      <c r="DT154" s="292"/>
      <c r="DU154" s="292"/>
      <c r="DV154" s="292"/>
      <c r="DW154" s="292"/>
      <c r="DX154" s="292"/>
      <c r="DY154" s="292"/>
      <c r="DZ154" s="292"/>
      <c r="EA154" s="292"/>
      <c r="EB154" s="292"/>
      <c r="EC154" s="292"/>
      <c r="ED154" s="292"/>
      <c r="EE154" s="292"/>
      <c r="EF154" s="301"/>
      <c r="EG154" s="301"/>
      <c r="EH154" s="301"/>
      <c r="EI154" s="301"/>
      <c r="EJ154" s="301"/>
      <c r="EK154" s="301"/>
      <c r="EL154" s="301"/>
      <c r="EM154" s="301"/>
      <c r="EN154" s="301"/>
      <c r="EO154" s="317">
        <f t="shared" si="107"/>
        <v>917796</v>
      </c>
      <c r="EP154" s="301"/>
      <c r="EQ154" s="293"/>
      <c r="ES154" s="288">
        <f t="shared" si="108"/>
        <v>2014</v>
      </c>
      <c r="ET154" s="289">
        <f t="shared" si="109"/>
        <v>0</v>
      </c>
      <c r="EU154" s="290">
        <f t="shared" si="110"/>
        <v>0</v>
      </c>
      <c r="EV154" s="290">
        <f t="shared" si="111"/>
        <v>0</v>
      </c>
      <c r="EW154" s="290">
        <f t="shared" si="112"/>
        <v>0</v>
      </c>
      <c r="EX154" s="291"/>
      <c r="EY154" s="292"/>
      <c r="EZ154" s="292"/>
      <c r="FA154" s="293"/>
      <c r="FB154" s="294">
        <f t="shared" si="113"/>
        <v>0</v>
      </c>
    </row>
    <row r="155" spans="1:158" s="287" customFormat="1" x14ac:dyDescent="0.15">
      <c r="A155" s="296">
        <v>141</v>
      </c>
      <c r="B155" s="297"/>
      <c r="C155" s="298" t="s">
        <v>161</v>
      </c>
      <c r="D155" s="248">
        <f>IF(C155="","",(VLOOKUP(C155,PD!A:B,2,FALSE)))</f>
        <v>12</v>
      </c>
      <c r="E155" s="299" t="s">
        <v>412</v>
      </c>
      <c r="F155" s="299" t="s">
        <v>633</v>
      </c>
      <c r="G155" s="292" t="s">
        <v>628</v>
      </c>
      <c r="H155" s="300">
        <v>4</v>
      </c>
      <c r="I155" s="292" t="s">
        <v>634</v>
      </c>
      <c r="J155" s="300">
        <v>4</v>
      </c>
      <c r="K155" s="293"/>
      <c r="L155" s="291"/>
      <c r="M155" s="292" t="s">
        <v>386</v>
      </c>
      <c r="N155" s="301"/>
      <c r="O155" s="302">
        <v>1</v>
      </c>
      <c r="P155" s="300">
        <v>15</v>
      </c>
      <c r="Q155" s="303">
        <v>25</v>
      </c>
      <c r="R155" s="302">
        <v>1</v>
      </c>
      <c r="S155" s="292"/>
      <c r="T155" s="300"/>
      <c r="U155" s="293"/>
      <c r="V155" s="296" t="s">
        <v>225</v>
      </c>
      <c r="W155" s="292" t="s">
        <v>635</v>
      </c>
      <c r="X155" s="292"/>
      <c r="Y155" s="292"/>
      <c r="Z155" s="303"/>
      <c r="AA155" s="291"/>
      <c r="AB155" s="300"/>
      <c r="AC155" s="293"/>
      <c r="AD155" s="304"/>
      <c r="AE155" s="301"/>
      <c r="AF155" s="296">
        <v>1</v>
      </c>
      <c r="AG155" s="297">
        <v>5</v>
      </c>
      <c r="AH155" s="305">
        <v>63.18</v>
      </c>
      <c r="AI155" s="306" t="s">
        <v>407</v>
      </c>
      <c r="AJ155" s="302">
        <v>22</v>
      </c>
      <c r="AK155" s="260">
        <f>IF(AJ155="","",(VLOOKUP(AJ155,償却率表!A:B,2,FALSE)))</f>
        <v>4.5999999999999999E-2</v>
      </c>
      <c r="AL155" s="307" t="s">
        <v>153</v>
      </c>
      <c r="AM155" s="262">
        <f>IF(AL155="","",(VLOOKUP(AL155,PD!G:H,2,FALSE)))</f>
        <v>1</v>
      </c>
      <c r="AN155" s="318" t="s">
        <v>636</v>
      </c>
      <c r="AO155" s="309">
        <v>2013</v>
      </c>
      <c r="AP155" s="319" t="s">
        <v>636</v>
      </c>
      <c r="AQ155" s="266">
        <v>2013</v>
      </c>
      <c r="AR155" s="267">
        <f t="shared" si="77"/>
        <v>1</v>
      </c>
      <c r="AS155" s="293" t="s">
        <v>226</v>
      </c>
      <c r="AT155" s="311">
        <v>14910000</v>
      </c>
      <c r="AU155" s="312"/>
      <c r="AV155" s="313"/>
      <c r="AW155" s="314"/>
      <c r="AX155" s="296"/>
      <c r="AY155" s="315" t="s">
        <v>309</v>
      </c>
      <c r="AZ155" s="248">
        <f>IF(AY155="","",(VLOOKUP(AY155,PD!J:K,2,FALSE)))</f>
        <v>1</v>
      </c>
      <c r="BA155" s="300">
        <v>2014</v>
      </c>
      <c r="BB155" s="316">
        <f t="shared" si="114"/>
        <v>0</v>
      </c>
      <c r="BC155" s="291"/>
      <c r="BD155" s="292"/>
      <c r="BE155" s="301"/>
      <c r="BF155" s="274">
        <f t="shared" si="78"/>
        <v>0</v>
      </c>
      <c r="BG155" s="275" t="str">
        <f t="shared" si="79"/>
        <v/>
      </c>
      <c r="BH155" s="276" t="str">
        <f t="shared" si="80"/>
        <v/>
      </c>
      <c r="BI155" s="276" t="str">
        <f t="shared" si="81"/>
        <v/>
      </c>
      <c r="BJ155" s="276" t="str">
        <f t="shared" si="82"/>
        <v/>
      </c>
      <c r="BK155" s="276" t="str">
        <f t="shared" si="83"/>
        <v/>
      </c>
      <c r="BL155" s="276" t="str">
        <f t="shared" si="84"/>
        <v/>
      </c>
      <c r="BM155" s="276" t="str">
        <f t="shared" si="85"/>
        <v/>
      </c>
      <c r="BN155" s="276" t="str">
        <f t="shared" si="86"/>
        <v/>
      </c>
      <c r="BO155" s="276" t="str">
        <f t="shared" si="87"/>
        <v/>
      </c>
      <c r="BP155" s="277" t="str">
        <f t="shared" si="88"/>
        <v/>
      </c>
      <c r="BQ155" s="278"/>
      <c r="BR155" s="279"/>
      <c r="BS155" s="280"/>
      <c r="BT155" s="274">
        <f t="shared" si="89"/>
        <v>0</v>
      </c>
      <c r="BU155" s="275" t="str">
        <f t="shared" si="90"/>
        <v/>
      </c>
      <c r="BV155" s="276" t="str">
        <f t="shared" si="91"/>
        <v/>
      </c>
      <c r="BW155" s="276" t="str">
        <f t="shared" si="92"/>
        <v/>
      </c>
      <c r="BX155" s="276" t="str">
        <f t="shared" si="93"/>
        <v/>
      </c>
      <c r="BY155" s="276" t="str">
        <f t="shared" si="94"/>
        <v/>
      </c>
      <c r="BZ155" s="276" t="str">
        <f t="shared" si="95"/>
        <v/>
      </c>
      <c r="CA155" s="276" t="str">
        <f t="shared" si="96"/>
        <v/>
      </c>
      <c r="CB155" s="276" t="str">
        <f t="shared" si="97"/>
        <v/>
      </c>
      <c r="CC155" s="276" t="str">
        <f t="shared" si="98"/>
        <v/>
      </c>
      <c r="CD155" s="276" t="str">
        <f t="shared" si="99"/>
        <v/>
      </c>
      <c r="CE155" s="277" t="str">
        <f t="shared" si="100"/>
        <v/>
      </c>
      <c r="CF155" s="278"/>
      <c r="CG155" s="281"/>
      <c r="CH155" s="281"/>
      <c r="CI155" s="281"/>
      <c r="CJ155" s="280"/>
      <c r="CK155" s="282">
        <f t="shared" si="101"/>
        <v>0</v>
      </c>
      <c r="CL155" s="283">
        <f t="shared" si="102"/>
        <v>14910000</v>
      </c>
      <c r="CM155" s="284">
        <f t="shared" si="103"/>
        <v>685860</v>
      </c>
      <c r="CN155" s="284">
        <f t="shared" si="104"/>
        <v>685860</v>
      </c>
      <c r="CO155" s="284">
        <f t="shared" si="105"/>
        <v>14224140</v>
      </c>
      <c r="CP155" s="280">
        <f t="shared" si="106"/>
        <v>14910000</v>
      </c>
      <c r="CQ155" s="285"/>
      <c r="CR155" s="291"/>
      <c r="CS155" s="293"/>
      <c r="CV155" s="291"/>
      <c r="CW155" s="292"/>
      <c r="CX155" s="292"/>
      <c r="CY155" s="292"/>
      <c r="CZ155" s="292"/>
      <c r="DA155" s="292"/>
      <c r="DB155" s="292"/>
      <c r="DC155" s="292"/>
      <c r="DD155" s="292"/>
      <c r="DE155" s="293"/>
      <c r="DF155" s="291"/>
      <c r="DG155" s="292"/>
      <c r="DH155" s="292"/>
      <c r="DI155" s="292"/>
      <c r="DJ155" s="292"/>
      <c r="DK155" s="292"/>
      <c r="DL155" s="292"/>
      <c r="DM155" s="292"/>
      <c r="DN155" s="292"/>
      <c r="DO155" s="292"/>
      <c r="DP155" s="293"/>
      <c r="DQ155" s="141"/>
      <c r="DR155" s="291"/>
      <c r="DS155" s="292"/>
      <c r="DT155" s="292"/>
      <c r="DU155" s="292"/>
      <c r="DV155" s="292"/>
      <c r="DW155" s="292"/>
      <c r="DX155" s="292"/>
      <c r="DY155" s="292"/>
      <c r="DZ155" s="292"/>
      <c r="EA155" s="292"/>
      <c r="EB155" s="292"/>
      <c r="EC155" s="292"/>
      <c r="ED155" s="292"/>
      <c r="EE155" s="292"/>
      <c r="EF155" s="301"/>
      <c r="EG155" s="301"/>
      <c r="EH155" s="301"/>
      <c r="EI155" s="301"/>
      <c r="EJ155" s="301"/>
      <c r="EK155" s="301"/>
      <c r="EL155" s="301"/>
      <c r="EM155" s="301"/>
      <c r="EN155" s="301"/>
      <c r="EO155" s="317">
        <f t="shared" si="107"/>
        <v>685860</v>
      </c>
      <c r="EP155" s="301"/>
      <c r="EQ155" s="293"/>
      <c r="ES155" s="288">
        <f t="shared" si="108"/>
        <v>2014</v>
      </c>
      <c r="ET155" s="289">
        <f t="shared" si="109"/>
        <v>0</v>
      </c>
      <c r="EU155" s="290">
        <f t="shared" si="110"/>
        <v>0</v>
      </c>
      <c r="EV155" s="290">
        <f t="shared" si="111"/>
        <v>0</v>
      </c>
      <c r="EW155" s="290">
        <f t="shared" si="112"/>
        <v>0</v>
      </c>
      <c r="EX155" s="291"/>
      <c r="EY155" s="292"/>
      <c r="EZ155" s="292"/>
      <c r="FA155" s="293"/>
      <c r="FB155" s="294">
        <f t="shared" si="113"/>
        <v>0</v>
      </c>
    </row>
    <row r="156" spans="1:158" s="287" customFormat="1" x14ac:dyDescent="0.15">
      <c r="A156" s="296">
        <v>142</v>
      </c>
      <c r="B156" s="297"/>
      <c r="C156" s="298" t="s">
        <v>161</v>
      </c>
      <c r="D156" s="248">
        <f>IF(C156="","",(VLOOKUP(C156,PD!A:B,2,FALSE)))</f>
        <v>12</v>
      </c>
      <c r="E156" s="299" t="s">
        <v>412</v>
      </c>
      <c r="F156" s="299" t="s">
        <v>637</v>
      </c>
      <c r="G156" s="292" t="s">
        <v>638</v>
      </c>
      <c r="H156" s="300">
        <v>4</v>
      </c>
      <c r="I156" s="292" t="s">
        <v>639</v>
      </c>
      <c r="J156" s="300">
        <v>9</v>
      </c>
      <c r="K156" s="293"/>
      <c r="L156" s="291"/>
      <c r="M156" s="292" t="s">
        <v>386</v>
      </c>
      <c r="N156" s="301"/>
      <c r="O156" s="302">
        <v>1</v>
      </c>
      <c r="P156" s="300">
        <v>15</v>
      </c>
      <c r="Q156" s="303">
        <v>24</v>
      </c>
      <c r="R156" s="302">
        <v>1</v>
      </c>
      <c r="S156" s="292"/>
      <c r="T156" s="300"/>
      <c r="U156" s="293"/>
      <c r="V156" s="296" t="s">
        <v>225</v>
      </c>
      <c r="W156" s="292" t="s">
        <v>640</v>
      </c>
      <c r="X156" s="292"/>
      <c r="Y156" s="292"/>
      <c r="Z156" s="303"/>
      <c r="AA156" s="291"/>
      <c r="AB156" s="300"/>
      <c r="AC156" s="293"/>
      <c r="AD156" s="304"/>
      <c r="AE156" s="301"/>
      <c r="AF156" s="296">
        <v>1</v>
      </c>
      <c r="AG156" s="297">
        <v>5</v>
      </c>
      <c r="AH156" s="305">
        <v>525.19000000000005</v>
      </c>
      <c r="AI156" s="306" t="s">
        <v>407</v>
      </c>
      <c r="AJ156" s="302">
        <v>22</v>
      </c>
      <c r="AK156" s="260">
        <f>IF(AJ156="","",(VLOOKUP(AJ156,償却率表!A:B,2,FALSE)))</f>
        <v>4.5999999999999999E-2</v>
      </c>
      <c r="AL156" s="307" t="s">
        <v>153</v>
      </c>
      <c r="AM156" s="262">
        <f>IF(AL156="","",(VLOOKUP(AL156,PD!G:H,2,FALSE)))</f>
        <v>1</v>
      </c>
      <c r="AN156" s="318" t="s">
        <v>641</v>
      </c>
      <c r="AO156" s="309">
        <v>1990</v>
      </c>
      <c r="AP156" s="319" t="s">
        <v>641</v>
      </c>
      <c r="AQ156" s="266">
        <v>1990</v>
      </c>
      <c r="AR156" s="267">
        <f t="shared" si="77"/>
        <v>24</v>
      </c>
      <c r="AS156" s="293" t="s">
        <v>226</v>
      </c>
      <c r="AT156" s="311">
        <v>84340000</v>
      </c>
      <c r="AU156" s="312"/>
      <c r="AV156" s="313"/>
      <c r="AW156" s="314"/>
      <c r="AX156" s="296"/>
      <c r="AY156" s="315" t="s">
        <v>309</v>
      </c>
      <c r="AZ156" s="248">
        <f>IF(AY156="","",(VLOOKUP(AY156,PD!J:K,2,FALSE)))</f>
        <v>1</v>
      </c>
      <c r="BA156" s="300">
        <v>2014</v>
      </c>
      <c r="BB156" s="316">
        <f t="shared" si="114"/>
        <v>0</v>
      </c>
      <c r="BC156" s="291"/>
      <c r="BD156" s="292"/>
      <c r="BE156" s="301"/>
      <c r="BF156" s="274">
        <f t="shared" si="78"/>
        <v>0</v>
      </c>
      <c r="BG156" s="275" t="str">
        <f t="shared" si="79"/>
        <v/>
      </c>
      <c r="BH156" s="276" t="str">
        <f t="shared" si="80"/>
        <v/>
      </c>
      <c r="BI156" s="276" t="str">
        <f t="shared" si="81"/>
        <v/>
      </c>
      <c r="BJ156" s="276" t="str">
        <f t="shared" si="82"/>
        <v/>
      </c>
      <c r="BK156" s="276" t="str">
        <f t="shared" si="83"/>
        <v/>
      </c>
      <c r="BL156" s="276" t="str">
        <f t="shared" si="84"/>
        <v/>
      </c>
      <c r="BM156" s="276" t="str">
        <f t="shared" si="85"/>
        <v/>
      </c>
      <c r="BN156" s="276" t="str">
        <f t="shared" si="86"/>
        <v/>
      </c>
      <c r="BO156" s="276" t="str">
        <f t="shared" si="87"/>
        <v/>
      </c>
      <c r="BP156" s="277" t="str">
        <f t="shared" si="88"/>
        <v/>
      </c>
      <c r="BQ156" s="278"/>
      <c r="BR156" s="279"/>
      <c r="BS156" s="280"/>
      <c r="BT156" s="274">
        <f t="shared" si="89"/>
        <v>0</v>
      </c>
      <c r="BU156" s="275" t="str">
        <f t="shared" si="90"/>
        <v/>
      </c>
      <c r="BV156" s="276" t="str">
        <f t="shared" si="91"/>
        <v/>
      </c>
      <c r="BW156" s="276" t="str">
        <f t="shared" si="92"/>
        <v/>
      </c>
      <c r="BX156" s="276" t="str">
        <f t="shared" si="93"/>
        <v/>
      </c>
      <c r="BY156" s="276" t="str">
        <f t="shared" si="94"/>
        <v/>
      </c>
      <c r="BZ156" s="276" t="str">
        <f t="shared" si="95"/>
        <v/>
      </c>
      <c r="CA156" s="276" t="str">
        <f t="shared" si="96"/>
        <v/>
      </c>
      <c r="CB156" s="276" t="str">
        <f t="shared" si="97"/>
        <v/>
      </c>
      <c r="CC156" s="276" t="str">
        <f t="shared" si="98"/>
        <v/>
      </c>
      <c r="CD156" s="276" t="str">
        <f t="shared" si="99"/>
        <v/>
      </c>
      <c r="CE156" s="277" t="str">
        <f t="shared" si="100"/>
        <v/>
      </c>
      <c r="CF156" s="278"/>
      <c r="CG156" s="281"/>
      <c r="CH156" s="281"/>
      <c r="CI156" s="281"/>
      <c r="CJ156" s="280"/>
      <c r="CK156" s="282">
        <f t="shared" si="101"/>
        <v>0</v>
      </c>
      <c r="CL156" s="283">
        <f t="shared" si="102"/>
        <v>84340000</v>
      </c>
      <c r="CM156" s="284">
        <f t="shared" si="103"/>
        <v>0</v>
      </c>
      <c r="CN156" s="284">
        <f t="shared" si="104"/>
        <v>84339999</v>
      </c>
      <c r="CO156" s="284">
        <f t="shared" si="105"/>
        <v>1</v>
      </c>
      <c r="CP156" s="280">
        <f t="shared" si="106"/>
        <v>1</v>
      </c>
      <c r="CQ156" s="285"/>
      <c r="CR156" s="291"/>
      <c r="CS156" s="293"/>
      <c r="CV156" s="291"/>
      <c r="CW156" s="292"/>
      <c r="CX156" s="292"/>
      <c r="CY156" s="292"/>
      <c r="CZ156" s="292"/>
      <c r="DA156" s="292"/>
      <c r="DB156" s="292"/>
      <c r="DC156" s="292"/>
      <c r="DD156" s="292"/>
      <c r="DE156" s="293"/>
      <c r="DF156" s="291"/>
      <c r="DG156" s="292"/>
      <c r="DH156" s="292"/>
      <c r="DI156" s="292"/>
      <c r="DJ156" s="292"/>
      <c r="DK156" s="292"/>
      <c r="DL156" s="292"/>
      <c r="DM156" s="292"/>
      <c r="DN156" s="292"/>
      <c r="DO156" s="292"/>
      <c r="DP156" s="293"/>
      <c r="DQ156" s="141"/>
      <c r="DR156" s="291"/>
      <c r="DS156" s="292"/>
      <c r="DT156" s="292"/>
      <c r="DU156" s="292"/>
      <c r="DV156" s="292"/>
      <c r="DW156" s="292"/>
      <c r="DX156" s="292"/>
      <c r="DY156" s="292"/>
      <c r="DZ156" s="292"/>
      <c r="EA156" s="292"/>
      <c r="EB156" s="292"/>
      <c r="EC156" s="292"/>
      <c r="ED156" s="292"/>
      <c r="EE156" s="292"/>
      <c r="EF156" s="301"/>
      <c r="EG156" s="301"/>
      <c r="EH156" s="301"/>
      <c r="EI156" s="301"/>
      <c r="EJ156" s="301"/>
      <c r="EK156" s="301"/>
      <c r="EL156" s="301"/>
      <c r="EM156" s="301"/>
      <c r="EN156" s="301"/>
      <c r="EO156" s="317">
        <f t="shared" si="107"/>
        <v>0</v>
      </c>
      <c r="EP156" s="301"/>
      <c r="EQ156" s="293"/>
      <c r="ES156" s="288">
        <f t="shared" si="108"/>
        <v>2014</v>
      </c>
      <c r="ET156" s="289">
        <f t="shared" si="109"/>
        <v>0</v>
      </c>
      <c r="EU156" s="290">
        <f t="shared" si="110"/>
        <v>0</v>
      </c>
      <c r="EV156" s="290">
        <f t="shared" si="111"/>
        <v>0</v>
      </c>
      <c r="EW156" s="290">
        <f t="shared" si="112"/>
        <v>0</v>
      </c>
      <c r="EX156" s="291"/>
      <c r="EY156" s="292"/>
      <c r="EZ156" s="292"/>
      <c r="FA156" s="293"/>
      <c r="FB156" s="294">
        <f t="shared" si="113"/>
        <v>0</v>
      </c>
    </row>
    <row r="157" spans="1:158" s="287" customFormat="1" x14ac:dyDescent="0.15">
      <c r="A157" s="296">
        <v>143</v>
      </c>
      <c r="B157" s="297"/>
      <c r="C157" s="298" t="s">
        <v>161</v>
      </c>
      <c r="D157" s="248">
        <f>IF(C157="","",(VLOOKUP(C157,PD!A:B,2,FALSE)))</f>
        <v>12</v>
      </c>
      <c r="E157" s="299" t="s">
        <v>412</v>
      </c>
      <c r="F157" s="299" t="s">
        <v>385</v>
      </c>
      <c r="G157" s="292" t="s">
        <v>638</v>
      </c>
      <c r="H157" s="300">
        <v>4</v>
      </c>
      <c r="I157" s="292" t="s">
        <v>642</v>
      </c>
      <c r="J157" s="300">
        <v>6</v>
      </c>
      <c r="K157" s="293"/>
      <c r="L157" s="291"/>
      <c r="M157" s="292" t="s">
        <v>386</v>
      </c>
      <c r="N157" s="301"/>
      <c r="O157" s="302">
        <v>1</v>
      </c>
      <c r="P157" s="300">
        <v>15</v>
      </c>
      <c r="Q157" s="303">
        <v>24</v>
      </c>
      <c r="R157" s="302">
        <v>1</v>
      </c>
      <c r="S157" s="292"/>
      <c r="T157" s="300"/>
      <c r="U157" s="293"/>
      <c r="V157" s="296" t="s">
        <v>225</v>
      </c>
      <c r="W157" s="292" t="s">
        <v>643</v>
      </c>
      <c r="X157" s="292"/>
      <c r="Y157" s="292"/>
      <c r="Z157" s="303"/>
      <c r="AA157" s="291"/>
      <c r="AB157" s="300"/>
      <c r="AC157" s="293"/>
      <c r="AD157" s="304"/>
      <c r="AE157" s="301"/>
      <c r="AF157" s="296">
        <v>1</v>
      </c>
      <c r="AG157" s="297">
        <v>5</v>
      </c>
      <c r="AH157" s="305">
        <v>379.26</v>
      </c>
      <c r="AI157" s="306" t="s">
        <v>407</v>
      </c>
      <c r="AJ157" s="302">
        <v>22</v>
      </c>
      <c r="AK157" s="260">
        <f>IF(AJ157="","",(VLOOKUP(AJ157,償却率表!A:B,2,FALSE)))</f>
        <v>4.5999999999999999E-2</v>
      </c>
      <c r="AL157" s="307" t="s">
        <v>153</v>
      </c>
      <c r="AM157" s="262">
        <f>IF(AL157="","",(VLOOKUP(AL157,PD!G:H,2,FALSE)))</f>
        <v>1</v>
      </c>
      <c r="AN157" s="318" t="s">
        <v>644</v>
      </c>
      <c r="AO157" s="309">
        <v>1994</v>
      </c>
      <c r="AP157" s="319" t="s">
        <v>644</v>
      </c>
      <c r="AQ157" s="266">
        <v>1994</v>
      </c>
      <c r="AR157" s="267">
        <f t="shared" si="77"/>
        <v>20</v>
      </c>
      <c r="AS157" s="293" t="s">
        <v>226</v>
      </c>
      <c r="AT157" s="311">
        <v>63050000</v>
      </c>
      <c r="AU157" s="312"/>
      <c r="AV157" s="313"/>
      <c r="AW157" s="314"/>
      <c r="AX157" s="296"/>
      <c r="AY157" s="315" t="s">
        <v>309</v>
      </c>
      <c r="AZ157" s="248">
        <f>IF(AY157="","",(VLOOKUP(AY157,PD!J:K,2,FALSE)))</f>
        <v>1</v>
      </c>
      <c r="BA157" s="300">
        <v>2014</v>
      </c>
      <c r="BB157" s="316">
        <f t="shared" si="114"/>
        <v>0</v>
      </c>
      <c r="BC157" s="291"/>
      <c r="BD157" s="292"/>
      <c r="BE157" s="301"/>
      <c r="BF157" s="274">
        <f t="shared" si="78"/>
        <v>0</v>
      </c>
      <c r="BG157" s="275" t="str">
        <f t="shared" si="79"/>
        <v/>
      </c>
      <c r="BH157" s="276" t="str">
        <f t="shared" si="80"/>
        <v/>
      </c>
      <c r="BI157" s="276" t="str">
        <f t="shared" si="81"/>
        <v/>
      </c>
      <c r="BJ157" s="276" t="str">
        <f t="shared" si="82"/>
        <v/>
      </c>
      <c r="BK157" s="276" t="str">
        <f t="shared" si="83"/>
        <v/>
      </c>
      <c r="BL157" s="276" t="str">
        <f t="shared" si="84"/>
        <v/>
      </c>
      <c r="BM157" s="276" t="str">
        <f t="shared" si="85"/>
        <v/>
      </c>
      <c r="BN157" s="276" t="str">
        <f t="shared" si="86"/>
        <v/>
      </c>
      <c r="BO157" s="276" t="str">
        <f t="shared" si="87"/>
        <v/>
      </c>
      <c r="BP157" s="277" t="str">
        <f t="shared" si="88"/>
        <v/>
      </c>
      <c r="BQ157" s="278"/>
      <c r="BR157" s="279"/>
      <c r="BS157" s="280"/>
      <c r="BT157" s="274">
        <f t="shared" si="89"/>
        <v>0</v>
      </c>
      <c r="BU157" s="275" t="str">
        <f t="shared" si="90"/>
        <v/>
      </c>
      <c r="BV157" s="276" t="str">
        <f t="shared" si="91"/>
        <v/>
      </c>
      <c r="BW157" s="276" t="str">
        <f t="shared" si="92"/>
        <v/>
      </c>
      <c r="BX157" s="276" t="str">
        <f t="shared" si="93"/>
        <v/>
      </c>
      <c r="BY157" s="276" t="str">
        <f t="shared" si="94"/>
        <v/>
      </c>
      <c r="BZ157" s="276" t="str">
        <f t="shared" si="95"/>
        <v/>
      </c>
      <c r="CA157" s="276" t="str">
        <f t="shared" si="96"/>
        <v/>
      </c>
      <c r="CB157" s="276" t="str">
        <f t="shared" si="97"/>
        <v/>
      </c>
      <c r="CC157" s="276" t="str">
        <f t="shared" si="98"/>
        <v/>
      </c>
      <c r="CD157" s="276" t="str">
        <f t="shared" si="99"/>
        <v/>
      </c>
      <c r="CE157" s="277" t="str">
        <f t="shared" si="100"/>
        <v/>
      </c>
      <c r="CF157" s="278"/>
      <c r="CG157" s="281"/>
      <c r="CH157" s="281"/>
      <c r="CI157" s="281"/>
      <c r="CJ157" s="280"/>
      <c r="CK157" s="282">
        <f t="shared" si="101"/>
        <v>0</v>
      </c>
      <c r="CL157" s="283">
        <f t="shared" si="102"/>
        <v>63050000</v>
      </c>
      <c r="CM157" s="284">
        <f t="shared" si="103"/>
        <v>2900300</v>
      </c>
      <c r="CN157" s="284">
        <f t="shared" si="104"/>
        <v>58006000</v>
      </c>
      <c r="CO157" s="284">
        <f t="shared" si="105"/>
        <v>5044000</v>
      </c>
      <c r="CP157" s="280">
        <f t="shared" si="106"/>
        <v>7944300</v>
      </c>
      <c r="CQ157" s="285"/>
      <c r="CR157" s="291"/>
      <c r="CS157" s="293"/>
      <c r="CV157" s="291"/>
      <c r="CW157" s="292"/>
      <c r="CX157" s="292"/>
      <c r="CY157" s="292"/>
      <c r="CZ157" s="292"/>
      <c r="DA157" s="292"/>
      <c r="DB157" s="292"/>
      <c r="DC157" s="292"/>
      <c r="DD157" s="292"/>
      <c r="DE157" s="293"/>
      <c r="DF157" s="291"/>
      <c r="DG157" s="292"/>
      <c r="DH157" s="292"/>
      <c r="DI157" s="292"/>
      <c r="DJ157" s="292"/>
      <c r="DK157" s="292"/>
      <c r="DL157" s="292"/>
      <c r="DM157" s="292"/>
      <c r="DN157" s="292"/>
      <c r="DO157" s="292"/>
      <c r="DP157" s="293"/>
      <c r="DQ157" s="141"/>
      <c r="DR157" s="291"/>
      <c r="DS157" s="292"/>
      <c r="DT157" s="292"/>
      <c r="DU157" s="292"/>
      <c r="DV157" s="292"/>
      <c r="DW157" s="292"/>
      <c r="DX157" s="292"/>
      <c r="DY157" s="292"/>
      <c r="DZ157" s="292"/>
      <c r="EA157" s="292"/>
      <c r="EB157" s="292"/>
      <c r="EC157" s="292"/>
      <c r="ED157" s="292"/>
      <c r="EE157" s="292"/>
      <c r="EF157" s="301"/>
      <c r="EG157" s="301"/>
      <c r="EH157" s="301"/>
      <c r="EI157" s="301"/>
      <c r="EJ157" s="301"/>
      <c r="EK157" s="301"/>
      <c r="EL157" s="301"/>
      <c r="EM157" s="301"/>
      <c r="EN157" s="301"/>
      <c r="EO157" s="317">
        <f t="shared" si="107"/>
        <v>2900300</v>
      </c>
      <c r="EP157" s="301"/>
      <c r="EQ157" s="293"/>
      <c r="ES157" s="288">
        <f t="shared" si="108"/>
        <v>2014</v>
      </c>
      <c r="ET157" s="289">
        <f t="shared" si="109"/>
        <v>0</v>
      </c>
      <c r="EU157" s="290">
        <f t="shared" si="110"/>
        <v>0</v>
      </c>
      <c r="EV157" s="290">
        <f t="shared" si="111"/>
        <v>0</v>
      </c>
      <c r="EW157" s="290">
        <f t="shared" si="112"/>
        <v>0</v>
      </c>
      <c r="EX157" s="291"/>
      <c r="EY157" s="292"/>
      <c r="EZ157" s="292"/>
      <c r="FA157" s="293"/>
      <c r="FB157" s="294">
        <f t="shared" si="113"/>
        <v>0</v>
      </c>
    </row>
    <row r="158" spans="1:158" s="287" customFormat="1" x14ac:dyDescent="0.15">
      <c r="A158" s="296">
        <v>144</v>
      </c>
      <c r="B158" s="297"/>
      <c r="C158" s="298" t="s">
        <v>161</v>
      </c>
      <c r="D158" s="248">
        <f>IF(C158="","",(VLOOKUP(C158,PD!A:B,2,FALSE)))</f>
        <v>12</v>
      </c>
      <c r="E158" s="299" t="s">
        <v>412</v>
      </c>
      <c r="F158" s="299" t="s">
        <v>387</v>
      </c>
      <c r="G158" s="292" t="s">
        <v>645</v>
      </c>
      <c r="H158" s="300">
        <v>4</v>
      </c>
      <c r="I158" s="292" t="s">
        <v>646</v>
      </c>
      <c r="J158" s="300">
        <v>8</v>
      </c>
      <c r="K158" s="293"/>
      <c r="L158" s="291"/>
      <c r="M158" s="292" t="s">
        <v>386</v>
      </c>
      <c r="N158" s="301"/>
      <c r="O158" s="302">
        <v>1</v>
      </c>
      <c r="P158" s="300">
        <v>15</v>
      </c>
      <c r="Q158" s="303">
        <v>24</v>
      </c>
      <c r="R158" s="302">
        <v>1</v>
      </c>
      <c r="S158" s="292"/>
      <c r="T158" s="300"/>
      <c r="U158" s="293"/>
      <c r="V158" s="296" t="s">
        <v>225</v>
      </c>
      <c r="W158" s="292" t="s">
        <v>647</v>
      </c>
      <c r="X158" s="292"/>
      <c r="Y158" s="292"/>
      <c r="Z158" s="303"/>
      <c r="AA158" s="291"/>
      <c r="AB158" s="300"/>
      <c r="AC158" s="293"/>
      <c r="AD158" s="304"/>
      <c r="AE158" s="301"/>
      <c r="AF158" s="296">
        <v>1</v>
      </c>
      <c r="AG158" s="297">
        <v>4</v>
      </c>
      <c r="AH158" s="305">
        <v>264</v>
      </c>
      <c r="AI158" s="306" t="s">
        <v>407</v>
      </c>
      <c r="AJ158" s="302">
        <v>34</v>
      </c>
      <c r="AK158" s="260">
        <f>IF(AJ158="","",(VLOOKUP(AJ158,償却率表!A:B,2,FALSE)))</f>
        <v>0.03</v>
      </c>
      <c r="AL158" s="307" t="s">
        <v>153</v>
      </c>
      <c r="AM158" s="262">
        <f>IF(AL158="","",(VLOOKUP(AL158,PD!G:H,2,FALSE)))</f>
        <v>1</v>
      </c>
      <c r="AN158" s="318" t="s">
        <v>648</v>
      </c>
      <c r="AO158" s="309">
        <v>1996</v>
      </c>
      <c r="AP158" s="319" t="s">
        <v>648</v>
      </c>
      <c r="AQ158" s="266">
        <v>1996</v>
      </c>
      <c r="AR158" s="267">
        <f t="shared" si="77"/>
        <v>18</v>
      </c>
      <c r="AS158" s="293" t="s">
        <v>226</v>
      </c>
      <c r="AT158" s="311">
        <v>49330000</v>
      </c>
      <c r="AU158" s="312"/>
      <c r="AV158" s="313"/>
      <c r="AW158" s="314"/>
      <c r="AX158" s="296"/>
      <c r="AY158" s="315" t="s">
        <v>309</v>
      </c>
      <c r="AZ158" s="248">
        <f>IF(AY158="","",(VLOOKUP(AY158,PD!J:K,2,FALSE)))</f>
        <v>1</v>
      </c>
      <c r="BA158" s="300">
        <v>2014</v>
      </c>
      <c r="BB158" s="316">
        <f t="shared" si="114"/>
        <v>0</v>
      </c>
      <c r="BC158" s="291"/>
      <c r="BD158" s="292"/>
      <c r="BE158" s="301"/>
      <c r="BF158" s="274">
        <f t="shared" si="78"/>
        <v>0</v>
      </c>
      <c r="BG158" s="275" t="str">
        <f t="shared" si="79"/>
        <v/>
      </c>
      <c r="BH158" s="276" t="str">
        <f t="shared" si="80"/>
        <v/>
      </c>
      <c r="BI158" s="276" t="str">
        <f t="shared" si="81"/>
        <v/>
      </c>
      <c r="BJ158" s="276" t="str">
        <f t="shared" si="82"/>
        <v/>
      </c>
      <c r="BK158" s="276" t="str">
        <f t="shared" si="83"/>
        <v/>
      </c>
      <c r="BL158" s="276" t="str">
        <f t="shared" si="84"/>
        <v/>
      </c>
      <c r="BM158" s="276" t="str">
        <f t="shared" si="85"/>
        <v/>
      </c>
      <c r="BN158" s="276" t="str">
        <f t="shared" si="86"/>
        <v/>
      </c>
      <c r="BO158" s="276" t="str">
        <f t="shared" si="87"/>
        <v/>
      </c>
      <c r="BP158" s="277" t="str">
        <f t="shared" si="88"/>
        <v/>
      </c>
      <c r="BQ158" s="278"/>
      <c r="BR158" s="279"/>
      <c r="BS158" s="280"/>
      <c r="BT158" s="274">
        <f t="shared" si="89"/>
        <v>0</v>
      </c>
      <c r="BU158" s="275" t="str">
        <f t="shared" si="90"/>
        <v/>
      </c>
      <c r="BV158" s="276" t="str">
        <f t="shared" si="91"/>
        <v/>
      </c>
      <c r="BW158" s="276" t="str">
        <f t="shared" si="92"/>
        <v/>
      </c>
      <c r="BX158" s="276" t="str">
        <f t="shared" si="93"/>
        <v/>
      </c>
      <c r="BY158" s="276" t="str">
        <f t="shared" si="94"/>
        <v/>
      </c>
      <c r="BZ158" s="276" t="str">
        <f t="shared" si="95"/>
        <v/>
      </c>
      <c r="CA158" s="276" t="str">
        <f t="shared" si="96"/>
        <v/>
      </c>
      <c r="CB158" s="276" t="str">
        <f t="shared" si="97"/>
        <v/>
      </c>
      <c r="CC158" s="276" t="str">
        <f t="shared" si="98"/>
        <v/>
      </c>
      <c r="CD158" s="276" t="str">
        <f t="shared" si="99"/>
        <v/>
      </c>
      <c r="CE158" s="277" t="str">
        <f t="shared" si="100"/>
        <v/>
      </c>
      <c r="CF158" s="278"/>
      <c r="CG158" s="281"/>
      <c r="CH158" s="281"/>
      <c r="CI158" s="281"/>
      <c r="CJ158" s="280"/>
      <c r="CK158" s="282">
        <f t="shared" si="101"/>
        <v>0</v>
      </c>
      <c r="CL158" s="283">
        <f t="shared" si="102"/>
        <v>49330000</v>
      </c>
      <c r="CM158" s="284">
        <f t="shared" si="103"/>
        <v>1479900</v>
      </c>
      <c r="CN158" s="284">
        <f t="shared" si="104"/>
        <v>26638200</v>
      </c>
      <c r="CO158" s="284">
        <f t="shared" si="105"/>
        <v>22691800</v>
      </c>
      <c r="CP158" s="280">
        <f t="shared" si="106"/>
        <v>24171700</v>
      </c>
      <c r="CQ158" s="285"/>
      <c r="CR158" s="291"/>
      <c r="CS158" s="293"/>
      <c r="CV158" s="291"/>
      <c r="CW158" s="292"/>
      <c r="CX158" s="292"/>
      <c r="CY158" s="292"/>
      <c r="CZ158" s="292"/>
      <c r="DA158" s="292"/>
      <c r="DB158" s="292"/>
      <c r="DC158" s="292"/>
      <c r="DD158" s="292"/>
      <c r="DE158" s="293"/>
      <c r="DF158" s="291"/>
      <c r="DG158" s="292"/>
      <c r="DH158" s="292"/>
      <c r="DI158" s="292"/>
      <c r="DJ158" s="292"/>
      <c r="DK158" s="292"/>
      <c r="DL158" s="292"/>
      <c r="DM158" s="292"/>
      <c r="DN158" s="292"/>
      <c r="DO158" s="292"/>
      <c r="DP158" s="293"/>
      <c r="DQ158" s="141"/>
      <c r="DR158" s="291"/>
      <c r="DS158" s="292"/>
      <c r="DT158" s="292"/>
      <c r="DU158" s="292"/>
      <c r="DV158" s="292"/>
      <c r="DW158" s="292"/>
      <c r="DX158" s="292"/>
      <c r="DY158" s="292"/>
      <c r="DZ158" s="292"/>
      <c r="EA158" s="292"/>
      <c r="EB158" s="292"/>
      <c r="EC158" s="292"/>
      <c r="ED158" s="292"/>
      <c r="EE158" s="292"/>
      <c r="EF158" s="301"/>
      <c r="EG158" s="301"/>
      <c r="EH158" s="301"/>
      <c r="EI158" s="301"/>
      <c r="EJ158" s="301"/>
      <c r="EK158" s="301"/>
      <c r="EL158" s="301"/>
      <c r="EM158" s="301"/>
      <c r="EN158" s="301"/>
      <c r="EO158" s="317">
        <f t="shared" si="107"/>
        <v>1479900</v>
      </c>
      <c r="EP158" s="301"/>
      <c r="EQ158" s="293"/>
      <c r="ES158" s="288">
        <f t="shared" si="108"/>
        <v>2014</v>
      </c>
      <c r="ET158" s="289">
        <f t="shared" si="109"/>
        <v>0</v>
      </c>
      <c r="EU158" s="290">
        <f t="shared" si="110"/>
        <v>0</v>
      </c>
      <c r="EV158" s="290">
        <f t="shared" si="111"/>
        <v>0</v>
      </c>
      <c r="EW158" s="290">
        <f t="shared" si="112"/>
        <v>0</v>
      </c>
      <c r="EX158" s="291"/>
      <c r="EY158" s="292"/>
      <c r="EZ158" s="292"/>
      <c r="FA158" s="293"/>
      <c r="FB158" s="294">
        <f t="shared" si="113"/>
        <v>0</v>
      </c>
    </row>
    <row r="159" spans="1:158" s="287" customFormat="1" x14ac:dyDescent="0.15">
      <c r="A159" s="296">
        <v>145</v>
      </c>
      <c r="B159" s="297"/>
      <c r="C159" s="298" t="s">
        <v>161</v>
      </c>
      <c r="D159" s="248">
        <f>IF(C159="","",(VLOOKUP(C159,PD!A:B,2,FALSE)))</f>
        <v>12</v>
      </c>
      <c r="E159" s="299" t="s">
        <v>412</v>
      </c>
      <c r="F159" s="299" t="s">
        <v>387</v>
      </c>
      <c r="G159" s="292" t="s">
        <v>638</v>
      </c>
      <c r="H159" s="300">
        <v>4</v>
      </c>
      <c r="I159" s="292" t="s">
        <v>646</v>
      </c>
      <c r="J159" s="300">
        <v>8</v>
      </c>
      <c r="K159" s="293"/>
      <c r="L159" s="291"/>
      <c r="M159" s="292" t="s">
        <v>386</v>
      </c>
      <c r="N159" s="301"/>
      <c r="O159" s="302">
        <v>1</v>
      </c>
      <c r="P159" s="300">
        <v>15</v>
      </c>
      <c r="Q159" s="303">
        <v>24</v>
      </c>
      <c r="R159" s="302">
        <v>1</v>
      </c>
      <c r="S159" s="292"/>
      <c r="T159" s="300"/>
      <c r="U159" s="293"/>
      <c r="V159" s="296" t="s">
        <v>225</v>
      </c>
      <c r="W159" s="292" t="s">
        <v>647</v>
      </c>
      <c r="X159" s="292"/>
      <c r="Y159" s="292"/>
      <c r="Z159" s="303"/>
      <c r="AA159" s="291"/>
      <c r="AB159" s="300"/>
      <c r="AC159" s="293"/>
      <c r="AD159" s="304"/>
      <c r="AE159" s="301"/>
      <c r="AF159" s="296">
        <v>1</v>
      </c>
      <c r="AG159" s="297">
        <v>5</v>
      </c>
      <c r="AH159" s="305">
        <v>936</v>
      </c>
      <c r="AI159" s="306" t="s">
        <v>407</v>
      </c>
      <c r="AJ159" s="302">
        <v>22</v>
      </c>
      <c r="AK159" s="260">
        <f>IF(AJ159="","",(VLOOKUP(AJ159,償却率表!A:B,2,FALSE)))</f>
        <v>4.5999999999999999E-2</v>
      </c>
      <c r="AL159" s="307" t="s">
        <v>153</v>
      </c>
      <c r="AM159" s="262">
        <f>IF(AL159="","",(VLOOKUP(AL159,PD!G:H,2,FALSE)))</f>
        <v>1</v>
      </c>
      <c r="AN159" s="318" t="s">
        <v>648</v>
      </c>
      <c r="AO159" s="309">
        <v>1996</v>
      </c>
      <c r="AP159" s="319" t="s">
        <v>648</v>
      </c>
      <c r="AQ159" s="266">
        <v>1996</v>
      </c>
      <c r="AR159" s="267">
        <f t="shared" si="77"/>
        <v>18</v>
      </c>
      <c r="AS159" s="293" t="s">
        <v>226</v>
      </c>
      <c r="AT159" s="311">
        <v>167300000</v>
      </c>
      <c r="AU159" s="312"/>
      <c r="AV159" s="313"/>
      <c r="AW159" s="314"/>
      <c r="AX159" s="296"/>
      <c r="AY159" s="315" t="s">
        <v>309</v>
      </c>
      <c r="AZ159" s="248">
        <f>IF(AY159="","",(VLOOKUP(AY159,PD!J:K,2,FALSE)))</f>
        <v>1</v>
      </c>
      <c r="BA159" s="300">
        <v>2014</v>
      </c>
      <c r="BB159" s="316">
        <f t="shared" si="114"/>
        <v>0</v>
      </c>
      <c r="BC159" s="291"/>
      <c r="BD159" s="292"/>
      <c r="BE159" s="301"/>
      <c r="BF159" s="274">
        <f t="shared" si="78"/>
        <v>0</v>
      </c>
      <c r="BG159" s="275" t="str">
        <f t="shared" si="79"/>
        <v/>
      </c>
      <c r="BH159" s="276" t="str">
        <f t="shared" si="80"/>
        <v/>
      </c>
      <c r="BI159" s="276" t="str">
        <f t="shared" si="81"/>
        <v/>
      </c>
      <c r="BJ159" s="276" t="str">
        <f t="shared" si="82"/>
        <v/>
      </c>
      <c r="BK159" s="276" t="str">
        <f t="shared" si="83"/>
        <v/>
      </c>
      <c r="BL159" s="276" t="str">
        <f t="shared" si="84"/>
        <v/>
      </c>
      <c r="BM159" s="276" t="str">
        <f t="shared" si="85"/>
        <v/>
      </c>
      <c r="BN159" s="276" t="str">
        <f t="shared" si="86"/>
        <v/>
      </c>
      <c r="BO159" s="276" t="str">
        <f t="shared" si="87"/>
        <v/>
      </c>
      <c r="BP159" s="277" t="str">
        <f t="shared" si="88"/>
        <v/>
      </c>
      <c r="BQ159" s="278"/>
      <c r="BR159" s="279"/>
      <c r="BS159" s="280"/>
      <c r="BT159" s="274">
        <f t="shared" si="89"/>
        <v>0</v>
      </c>
      <c r="BU159" s="275" t="str">
        <f t="shared" si="90"/>
        <v/>
      </c>
      <c r="BV159" s="276" t="str">
        <f t="shared" si="91"/>
        <v/>
      </c>
      <c r="BW159" s="276" t="str">
        <f t="shared" si="92"/>
        <v/>
      </c>
      <c r="BX159" s="276" t="str">
        <f t="shared" si="93"/>
        <v/>
      </c>
      <c r="BY159" s="276" t="str">
        <f t="shared" si="94"/>
        <v/>
      </c>
      <c r="BZ159" s="276" t="str">
        <f t="shared" si="95"/>
        <v/>
      </c>
      <c r="CA159" s="276" t="str">
        <f t="shared" si="96"/>
        <v/>
      </c>
      <c r="CB159" s="276" t="str">
        <f t="shared" si="97"/>
        <v/>
      </c>
      <c r="CC159" s="276" t="str">
        <f t="shared" si="98"/>
        <v/>
      </c>
      <c r="CD159" s="276" t="str">
        <f t="shared" si="99"/>
        <v/>
      </c>
      <c r="CE159" s="277" t="str">
        <f t="shared" si="100"/>
        <v/>
      </c>
      <c r="CF159" s="278"/>
      <c r="CG159" s="281"/>
      <c r="CH159" s="281"/>
      <c r="CI159" s="281"/>
      <c r="CJ159" s="280"/>
      <c r="CK159" s="282">
        <f t="shared" si="101"/>
        <v>0</v>
      </c>
      <c r="CL159" s="283">
        <f t="shared" si="102"/>
        <v>167300000</v>
      </c>
      <c r="CM159" s="284">
        <f t="shared" si="103"/>
        <v>7695800</v>
      </c>
      <c r="CN159" s="284">
        <f t="shared" si="104"/>
        <v>138524400</v>
      </c>
      <c r="CO159" s="284">
        <f t="shared" si="105"/>
        <v>28775600</v>
      </c>
      <c r="CP159" s="280">
        <f t="shared" si="106"/>
        <v>36471400</v>
      </c>
      <c r="CQ159" s="285"/>
      <c r="CR159" s="291"/>
      <c r="CS159" s="293"/>
      <c r="CV159" s="291"/>
      <c r="CW159" s="292"/>
      <c r="CX159" s="292"/>
      <c r="CY159" s="292"/>
      <c r="CZ159" s="292"/>
      <c r="DA159" s="292"/>
      <c r="DB159" s="292"/>
      <c r="DC159" s="292"/>
      <c r="DD159" s="292"/>
      <c r="DE159" s="293"/>
      <c r="DF159" s="291"/>
      <c r="DG159" s="292"/>
      <c r="DH159" s="292"/>
      <c r="DI159" s="292"/>
      <c r="DJ159" s="292"/>
      <c r="DK159" s="292"/>
      <c r="DL159" s="292"/>
      <c r="DM159" s="292"/>
      <c r="DN159" s="292"/>
      <c r="DO159" s="292"/>
      <c r="DP159" s="293"/>
      <c r="DQ159" s="141"/>
      <c r="DR159" s="291"/>
      <c r="DS159" s="292"/>
      <c r="DT159" s="292"/>
      <c r="DU159" s="292"/>
      <c r="DV159" s="292"/>
      <c r="DW159" s="292"/>
      <c r="DX159" s="292"/>
      <c r="DY159" s="292"/>
      <c r="DZ159" s="292"/>
      <c r="EA159" s="292"/>
      <c r="EB159" s="292"/>
      <c r="EC159" s="292"/>
      <c r="ED159" s="292"/>
      <c r="EE159" s="292"/>
      <c r="EF159" s="301"/>
      <c r="EG159" s="301"/>
      <c r="EH159" s="301"/>
      <c r="EI159" s="301"/>
      <c r="EJ159" s="301"/>
      <c r="EK159" s="301"/>
      <c r="EL159" s="301"/>
      <c r="EM159" s="301"/>
      <c r="EN159" s="301"/>
      <c r="EO159" s="317">
        <f t="shared" si="107"/>
        <v>7695800</v>
      </c>
      <c r="EP159" s="301"/>
      <c r="EQ159" s="293"/>
      <c r="ES159" s="288">
        <f t="shared" si="108"/>
        <v>2014</v>
      </c>
      <c r="ET159" s="289">
        <f t="shared" si="109"/>
        <v>0</v>
      </c>
      <c r="EU159" s="290">
        <f t="shared" si="110"/>
        <v>0</v>
      </c>
      <c r="EV159" s="290">
        <f t="shared" si="111"/>
        <v>0</v>
      </c>
      <c r="EW159" s="290">
        <f t="shared" si="112"/>
        <v>0</v>
      </c>
      <c r="EX159" s="291"/>
      <c r="EY159" s="292"/>
      <c r="EZ159" s="292"/>
      <c r="FA159" s="293"/>
      <c r="FB159" s="294">
        <f t="shared" si="113"/>
        <v>0</v>
      </c>
    </row>
    <row r="160" spans="1:158" s="287" customFormat="1" x14ac:dyDescent="0.15">
      <c r="A160" s="296">
        <v>146</v>
      </c>
      <c r="B160" s="297"/>
      <c r="C160" s="298" t="s">
        <v>161</v>
      </c>
      <c r="D160" s="248">
        <f>IF(C160="","",(VLOOKUP(C160,PD!A:B,2,FALSE)))</f>
        <v>12</v>
      </c>
      <c r="E160" s="299" t="s">
        <v>412</v>
      </c>
      <c r="F160" s="299" t="s">
        <v>649</v>
      </c>
      <c r="G160" s="292" t="s">
        <v>638</v>
      </c>
      <c r="H160" s="300">
        <v>4</v>
      </c>
      <c r="I160" s="292" t="s">
        <v>650</v>
      </c>
      <c r="J160" s="300">
        <v>2</v>
      </c>
      <c r="K160" s="293"/>
      <c r="L160" s="291"/>
      <c r="M160" s="292" t="s">
        <v>386</v>
      </c>
      <c r="N160" s="301"/>
      <c r="O160" s="302">
        <v>1</v>
      </c>
      <c r="P160" s="300">
        <v>15</v>
      </c>
      <c r="Q160" s="303">
        <v>24</v>
      </c>
      <c r="R160" s="302">
        <v>1</v>
      </c>
      <c r="S160" s="292"/>
      <c r="T160" s="300"/>
      <c r="U160" s="293"/>
      <c r="V160" s="296" t="s">
        <v>225</v>
      </c>
      <c r="W160" s="292" t="s">
        <v>651</v>
      </c>
      <c r="X160" s="292"/>
      <c r="Y160" s="292"/>
      <c r="Z160" s="303"/>
      <c r="AA160" s="291"/>
      <c r="AB160" s="300"/>
      <c r="AC160" s="293"/>
      <c r="AD160" s="304"/>
      <c r="AE160" s="301"/>
      <c r="AF160" s="296">
        <v>1</v>
      </c>
      <c r="AG160" s="297">
        <v>5</v>
      </c>
      <c r="AH160" s="305">
        <v>499.34</v>
      </c>
      <c r="AI160" s="306" t="s">
        <v>407</v>
      </c>
      <c r="AJ160" s="302">
        <v>22</v>
      </c>
      <c r="AK160" s="260">
        <f>IF(AJ160="","",(VLOOKUP(AJ160,償却率表!A:B,2,FALSE)))</f>
        <v>4.5999999999999999E-2</v>
      </c>
      <c r="AL160" s="307" t="s">
        <v>153</v>
      </c>
      <c r="AM160" s="262">
        <f>IF(AL160="","",(VLOOKUP(AL160,PD!G:H,2,FALSE)))</f>
        <v>1</v>
      </c>
      <c r="AN160" s="318" t="s">
        <v>652</v>
      </c>
      <c r="AO160" s="309">
        <v>2000</v>
      </c>
      <c r="AP160" s="319" t="s">
        <v>652</v>
      </c>
      <c r="AQ160" s="266">
        <v>2000</v>
      </c>
      <c r="AR160" s="267">
        <f t="shared" si="77"/>
        <v>14</v>
      </c>
      <c r="AS160" s="293" t="s">
        <v>226</v>
      </c>
      <c r="AT160" s="311">
        <v>79520000</v>
      </c>
      <c r="AU160" s="312"/>
      <c r="AV160" s="313"/>
      <c r="AW160" s="314"/>
      <c r="AX160" s="296"/>
      <c r="AY160" s="315" t="s">
        <v>309</v>
      </c>
      <c r="AZ160" s="248">
        <f>IF(AY160="","",(VLOOKUP(AY160,PD!J:K,2,FALSE)))</f>
        <v>1</v>
      </c>
      <c r="BA160" s="300">
        <v>2014</v>
      </c>
      <c r="BB160" s="316">
        <f t="shared" si="114"/>
        <v>0</v>
      </c>
      <c r="BC160" s="291"/>
      <c r="BD160" s="292"/>
      <c r="BE160" s="301"/>
      <c r="BF160" s="274">
        <f t="shared" si="78"/>
        <v>0</v>
      </c>
      <c r="BG160" s="275" t="str">
        <f t="shared" si="79"/>
        <v/>
      </c>
      <c r="BH160" s="276" t="str">
        <f t="shared" si="80"/>
        <v/>
      </c>
      <c r="BI160" s="276" t="str">
        <f t="shared" si="81"/>
        <v/>
      </c>
      <c r="BJ160" s="276" t="str">
        <f t="shared" si="82"/>
        <v/>
      </c>
      <c r="BK160" s="276" t="str">
        <f t="shared" si="83"/>
        <v/>
      </c>
      <c r="BL160" s="276" t="str">
        <f t="shared" si="84"/>
        <v/>
      </c>
      <c r="BM160" s="276" t="str">
        <f t="shared" si="85"/>
        <v/>
      </c>
      <c r="BN160" s="276" t="str">
        <f t="shared" si="86"/>
        <v/>
      </c>
      <c r="BO160" s="276" t="str">
        <f t="shared" si="87"/>
        <v/>
      </c>
      <c r="BP160" s="277" t="str">
        <f t="shared" si="88"/>
        <v/>
      </c>
      <c r="BQ160" s="278"/>
      <c r="BR160" s="279"/>
      <c r="BS160" s="280"/>
      <c r="BT160" s="274">
        <f t="shared" si="89"/>
        <v>0</v>
      </c>
      <c r="BU160" s="275" t="str">
        <f t="shared" si="90"/>
        <v/>
      </c>
      <c r="BV160" s="276" t="str">
        <f t="shared" si="91"/>
        <v/>
      </c>
      <c r="BW160" s="276" t="str">
        <f t="shared" si="92"/>
        <v/>
      </c>
      <c r="BX160" s="276" t="str">
        <f t="shared" si="93"/>
        <v/>
      </c>
      <c r="BY160" s="276" t="str">
        <f t="shared" si="94"/>
        <v/>
      </c>
      <c r="BZ160" s="276" t="str">
        <f t="shared" si="95"/>
        <v/>
      </c>
      <c r="CA160" s="276" t="str">
        <f t="shared" si="96"/>
        <v/>
      </c>
      <c r="CB160" s="276" t="str">
        <f t="shared" si="97"/>
        <v/>
      </c>
      <c r="CC160" s="276" t="str">
        <f t="shared" si="98"/>
        <v/>
      </c>
      <c r="CD160" s="276" t="str">
        <f t="shared" si="99"/>
        <v/>
      </c>
      <c r="CE160" s="277" t="str">
        <f t="shared" si="100"/>
        <v/>
      </c>
      <c r="CF160" s="278"/>
      <c r="CG160" s="281"/>
      <c r="CH160" s="281"/>
      <c r="CI160" s="281"/>
      <c r="CJ160" s="280"/>
      <c r="CK160" s="282">
        <f t="shared" si="101"/>
        <v>0</v>
      </c>
      <c r="CL160" s="283">
        <f t="shared" si="102"/>
        <v>79520000</v>
      </c>
      <c r="CM160" s="284">
        <f t="shared" si="103"/>
        <v>3657920</v>
      </c>
      <c r="CN160" s="284">
        <f t="shared" si="104"/>
        <v>51210880</v>
      </c>
      <c r="CO160" s="284">
        <f t="shared" si="105"/>
        <v>28309120</v>
      </c>
      <c r="CP160" s="280">
        <f t="shared" si="106"/>
        <v>31967040</v>
      </c>
      <c r="CQ160" s="285"/>
      <c r="CR160" s="291"/>
      <c r="CS160" s="293"/>
      <c r="CV160" s="291"/>
      <c r="CW160" s="292"/>
      <c r="CX160" s="292"/>
      <c r="CY160" s="292"/>
      <c r="CZ160" s="292"/>
      <c r="DA160" s="292"/>
      <c r="DB160" s="292"/>
      <c r="DC160" s="292"/>
      <c r="DD160" s="292"/>
      <c r="DE160" s="293"/>
      <c r="DF160" s="291"/>
      <c r="DG160" s="292"/>
      <c r="DH160" s="292"/>
      <c r="DI160" s="292"/>
      <c r="DJ160" s="292"/>
      <c r="DK160" s="292"/>
      <c r="DL160" s="292"/>
      <c r="DM160" s="292"/>
      <c r="DN160" s="292"/>
      <c r="DO160" s="292"/>
      <c r="DP160" s="293"/>
      <c r="DQ160" s="141"/>
      <c r="DR160" s="291"/>
      <c r="DS160" s="292"/>
      <c r="DT160" s="292"/>
      <c r="DU160" s="292"/>
      <c r="DV160" s="292"/>
      <c r="DW160" s="292"/>
      <c r="DX160" s="292"/>
      <c r="DY160" s="292"/>
      <c r="DZ160" s="292"/>
      <c r="EA160" s="292"/>
      <c r="EB160" s="292"/>
      <c r="EC160" s="292"/>
      <c r="ED160" s="292"/>
      <c r="EE160" s="292"/>
      <c r="EF160" s="301"/>
      <c r="EG160" s="301"/>
      <c r="EH160" s="301"/>
      <c r="EI160" s="301"/>
      <c r="EJ160" s="301"/>
      <c r="EK160" s="301"/>
      <c r="EL160" s="301"/>
      <c r="EM160" s="301"/>
      <c r="EN160" s="301"/>
      <c r="EO160" s="317">
        <f t="shared" si="107"/>
        <v>3657920</v>
      </c>
      <c r="EP160" s="301"/>
      <c r="EQ160" s="293"/>
      <c r="ES160" s="288">
        <f t="shared" si="108"/>
        <v>2014</v>
      </c>
      <c r="ET160" s="289">
        <f t="shared" si="109"/>
        <v>0</v>
      </c>
      <c r="EU160" s="290">
        <f t="shared" si="110"/>
        <v>0</v>
      </c>
      <c r="EV160" s="290">
        <f t="shared" si="111"/>
        <v>0</v>
      </c>
      <c r="EW160" s="290">
        <f t="shared" si="112"/>
        <v>0</v>
      </c>
      <c r="EX160" s="291"/>
      <c r="EY160" s="292"/>
      <c r="EZ160" s="292"/>
      <c r="FA160" s="293"/>
      <c r="FB160" s="294">
        <f t="shared" si="113"/>
        <v>0</v>
      </c>
    </row>
    <row r="161" spans="1:158" s="287" customFormat="1" x14ac:dyDescent="0.15">
      <c r="A161" s="296">
        <v>147</v>
      </c>
      <c r="B161" s="297"/>
      <c r="C161" s="298" t="s">
        <v>161</v>
      </c>
      <c r="D161" s="248">
        <f>IF(C161="","",(VLOOKUP(C161,PD!A:B,2,FALSE)))</f>
        <v>12</v>
      </c>
      <c r="E161" s="299" t="s">
        <v>412</v>
      </c>
      <c r="F161" s="299" t="s">
        <v>653</v>
      </c>
      <c r="G161" s="292" t="s">
        <v>638</v>
      </c>
      <c r="H161" s="300">
        <v>4</v>
      </c>
      <c r="I161" s="292" t="s">
        <v>654</v>
      </c>
      <c r="J161" s="300">
        <v>1</v>
      </c>
      <c r="K161" s="293"/>
      <c r="L161" s="291"/>
      <c r="M161" s="292" t="s">
        <v>386</v>
      </c>
      <c r="N161" s="301"/>
      <c r="O161" s="302">
        <v>1</v>
      </c>
      <c r="P161" s="300">
        <v>15</v>
      </c>
      <c r="Q161" s="303">
        <v>24</v>
      </c>
      <c r="R161" s="302">
        <v>1</v>
      </c>
      <c r="S161" s="292"/>
      <c r="T161" s="300"/>
      <c r="U161" s="293"/>
      <c r="V161" s="296" t="s">
        <v>225</v>
      </c>
      <c r="W161" s="292" t="s">
        <v>655</v>
      </c>
      <c r="X161" s="292"/>
      <c r="Y161" s="292"/>
      <c r="Z161" s="303"/>
      <c r="AA161" s="291"/>
      <c r="AB161" s="300"/>
      <c r="AC161" s="293"/>
      <c r="AD161" s="304"/>
      <c r="AE161" s="301"/>
      <c r="AF161" s="296">
        <v>1</v>
      </c>
      <c r="AG161" s="297">
        <v>5</v>
      </c>
      <c r="AH161" s="305">
        <v>576.36</v>
      </c>
      <c r="AI161" s="306" t="s">
        <v>407</v>
      </c>
      <c r="AJ161" s="302">
        <v>22</v>
      </c>
      <c r="AK161" s="260">
        <f>IF(AJ161="","",(VLOOKUP(AJ161,償却率表!A:B,2,FALSE)))</f>
        <v>4.5999999999999999E-2</v>
      </c>
      <c r="AL161" s="307" t="s">
        <v>153</v>
      </c>
      <c r="AM161" s="262">
        <f>IF(AL161="","",(VLOOKUP(AL161,PD!G:H,2,FALSE)))</f>
        <v>1</v>
      </c>
      <c r="AN161" s="318" t="s">
        <v>656</v>
      </c>
      <c r="AO161" s="309">
        <v>2002</v>
      </c>
      <c r="AP161" s="319" t="s">
        <v>656</v>
      </c>
      <c r="AQ161" s="266">
        <v>2002</v>
      </c>
      <c r="AR161" s="267">
        <f t="shared" si="77"/>
        <v>12</v>
      </c>
      <c r="AS161" s="293" t="s">
        <v>226</v>
      </c>
      <c r="AT161" s="311">
        <v>81140000</v>
      </c>
      <c r="AU161" s="312"/>
      <c r="AV161" s="313"/>
      <c r="AW161" s="314"/>
      <c r="AX161" s="296"/>
      <c r="AY161" s="315" t="s">
        <v>309</v>
      </c>
      <c r="AZ161" s="248">
        <f>IF(AY161="","",(VLOOKUP(AY161,PD!J:K,2,FALSE)))</f>
        <v>1</v>
      </c>
      <c r="BA161" s="300">
        <v>2014</v>
      </c>
      <c r="BB161" s="316">
        <f t="shared" si="114"/>
        <v>0</v>
      </c>
      <c r="BC161" s="291"/>
      <c r="BD161" s="292"/>
      <c r="BE161" s="301"/>
      <c r="BF161" s="274">
        <f t="shared" si="78"/>
        <v>0</v>
      </c>
      <c r="BG161" s="275" t="str">
        <f t="shared" si="79"/>
        <v/>
      </c>
      <c r="BH161" s="276" t="str">
        <f t="shared" si="80"/>
        <v/>
      </c>
      <c r="BI161" s="276" t="str">
        <f t="shared" si="81"/>
        <v/>
      </c>
      <c r="BJ161" s="276" t="str">
        <f t="shared" si="82"/>
        <v/>
      </c>
      <c r="BK161" s="276" t="str">
        <f t="shared" si="83"/>
        <v/>
      </c>
      <c r="BL161" s="276" t="str">
        <f t="shared" si="84"/>
        <v/>
      </c>
      <c r="BM161" s="276" t="str">
        <f t="shared" si="85"/>
        <v/>
      </c>
      <c r="BN161" s="276" t="str">
        <f t="shared" si="86"/>
        <v/>
      </c>
      <c r="BO161" s="276" t="str">
        <f t="shared" si="87"/>
        <v/>
      </c>
      <c r="BP161" s="277" t="str">
        <f t="shared" si="88"/>
        <v/>
      </c>
      <c r="BQ161" s="278"/>
      <c r="BR161" s="279"/>
      <c r="BS161" s="280"/>
      <c r="BT161" s="274">
        <f t="shared" si="89"/>
        <v>0</v>
      </c>
      <c r="BU161" s="275" t="str">
        <f t="shared" si="90"/>
        <v/>
      </c>
      <c r="BV161" s="276" t="str">
        <f t="shared" si="91"/>
        <v/>
      </c>
      <c r="BW161" s="276" t="str">
        <f t="shared" si="92"/>
        <v/>
      </c>
      <c r="BX161" s="276" t="str">
        <f t="shared" si="93"/>
        <v/>
      </c>
      <c r="BY161" s="276" t="str">
        <f t="shared" si="94"/>
        <v/>
      </c>
      <c r="BZ161" s="276" t="str">
        <f t="shared" si="95"/>
        <v/>
      </c>
      <c r="CA161" s="276" t="str">
        <f t="shared" si="96"/>
        <v/>
      </c>
      <c r="CB161" s="276" t="str">
        <f t="shared" si="97"/>
        <v/>
      </c>
      <c r="CC161" s="276" t="str">
        <f t="shared" si="98"/>
        <v/>
      </c>
      <c r="CD161" s="276" t="str">
        <f t="shared" si="99"/>
        <v/>
      </c>
      <c r="CE161" s="277" t="str">
        <f t="shared" si="100"/>
        <v/>
      </c>
      <c r="CF161" s="278"/>
      <c r="CG161" s="281"/>
      <c r="CH161" s="281"/>
      <c r="CI161" s="281"/>
      <c r="CJ161" s="280"/>
      <c r="CK161" s="282">
        <f t="shared" si="101"/>
        <v>0</v>
      </c>
      <c r="CL161" s="283">
        <f t="shared" si="102"/>
        <v>81140000</v>
      </c>
      <c r="CM161" s="284">
        <f t="shared" si="103"/>
        <v>3732440</v>
      </c>
      <c r="CN161" s="284">
        <f t="shared" si="104"/>
        <v>44789280</v>
      </c>
      <c r="CO161" s="284">
        <f t="shared" si="105"/>
        <v>36350720</v>
      </c>
      <c r="CP161" s="280">
        <f t="shared" si="106"/>
        <v>40083160</v>
      </c>
      <c r="CQ161" s="285"/>
      <c r="CR161" s="291"/>
      <c r="CS161" s="293"/>
      <c r="CV161" s="291"/>
      <c r="CW161" s="292"/>
      <c r="CX161" s="292"/>
      <c r="CY161" s="292"/>
      <c r="CZ161" s="292"/>
      <c r="DA161" s="292"/>
      <c r="DB161" s="292"/>
      <c r="DC161" s="292"/>
      <c r="DD161" s="292"/>
      <c r="DE161" s="293"/>
      <c r="DF161" s="291"/>
      <c r="DG161" s="292"/>
      <c r="DH161" s="292"/>
      <c r="DI161" s="292"/>
      <c r="DJ161" s="292"/>
      <c r="DK161" s="292"/>
      <c r="DL161" s="292"/>
      <c r="DM161" s="292"/>
      <c r="DN161" s="292"/>
      <c r="DO161" s="292"/>
      <c r="DP161" s="293"/>
      <c r="DQ161" s="141"/>
      <c r="DR161" s="291"/>
      <c r="DS161" s="292"/>
      <c r="DT161" s="292"/>
      <c r="DU161" s="292"/>
      <c r="DV161" s="292"/>
      <c r="DW161" s="292"/>
      <c r="DX161" s="292"/>
      <c r="DY161" s="292"/>
      <c r="DZ161" s="292"/>
      <c r="EA161" s="292"/>
      <c r="EB161" s="292"/>
      <c r="EC161" s="292"/>
      <c r="ED161" s="292"/>
      <c r="EE161" s="292"/>
      <c r="EF161" s="301"/>
      <c r="EG161" s="301"/>
      <c r="EH161" s="301"/>
      <c r="EI161" s="301"/>
      <c r="EJ161" s="301"/>
      <c r="EK161" s="301"/>
      <c r="EL161" s="301"/>
      <c r="EM161" s="301"/>
      <c r="EN161" s="301"/>
      <c r="EO161" s="317">
        <f t="shared" si="107"/>
        <v>3732440</v>
      </c>
      <c r="EP161" s="301"/>
      <c r="EQ161" s="293"/>
      <c r="ES161" s="288">
        <f t="shared" si="108"/>
        <v>2014</v>
      </c>
      <c r="ET161" s="289">
        <f t="shared" si="109"/>
        <v>0</v>
      </c>
      <c r="EU161" s="290">
        <f t="shared" si="110"/>
        <v>0</v>
      </c>
      <c r="EV161" s="290">
        <f t="shared" si="111"/>
        <v>0</v>
      </c>
      <c r="EW161" s="290">
        <f t="shared" si="112"/>
        <v>0</v>
      </c>
      <c r="EX161" s="291"/>
      <c r="EY161" s="292"/>
      <c r="EZ161" s="292"/>
      <c r="FA161" s="293"/>
      <c r="FB161" s="294">
        <f t="shared" si="113"/>
        <v>0</v>
      </c>
    </row>
    <row r="162" spans="1:158" s="287" customFormat="1" x14ac:dyDescent="0.15">
      <c r="A162" s="296">
        <v>148</v>
      </c>
      <c r="B162" s="297"/>
      <c r="C162" s="298" t="s">
        <v>161</v>
      </c>
      <c r="D162" s="248">
        <f>IF(C162="","",(VLOOKUP(C162,PD!A:B,2,FALSE)))</f>
        <v>12</v>
      </c>
      <c r="E162" s="299" t="s">
        <v>412</v>
      </c>
      <c r="F162" s="299" t="s">
        <v>657</v>
      </c>
      <c r="G162" s="292" t="s">
        <v>638</v>
      </c>
      <c r="H162" s="300">
        <v>4</v>
      </c>
      <c r="I162" s="292" t="s">
        <v>658</v>
      </c>
      <c r="J162" s="300">
        <v>3</v>
      </c>
      <c r="K162" s="293"/>
      <c r="L162" s="291"/>
      <c r="M162" s="292" t="s">
        <v>386</v>
      </c>
      <c r="N162" s="301"/>
      <c r="O162" s="302">
        <v>1</v>
      </c>
      <c r="P162" s="300">
        <v>15</v>
      </c>
      <c r="Q162" s="303">
        <v>24</v>
      </c>
      <c r="R162" s="302">
        <v>1</v>
      </c>
      <c r="S162" s="292"/>
      <c r="T162" s="300"/>
      <c r="U162" s="293"/>
      <c r="V162" s="296" t="s">
        <v>225</v>
      </c>
      <c r="W162" s="292" t="s">
        <v>659</v>
      </c>
      <c r="X162" s="292"/>
      <c r="Y162" s="292"/>
      <c r="Z162" s="303"/>
      <c r="AA162" s="291"/>
      <c r="AB162" s="300"/>
      <c r="AC162" s="293"/>
      <c r="AD162" s="304"/>
      <c r="AE162" s="301"/>
      <c r="AF162" s="296">
        <v>1</v>
      </c>
      <c r="AG162" s="297">
        <v>5</v>
      </c>
      <c r="AH162" s="305">
        <v>298.94</v>
      </c>
      <c r="AI162" s="306" t="s">
        <v>407</v>
      </c>
      <c r="AJ162" s="302">
        <v>22</v>
      </c>
      <c r="AK162" s="260">
        <f>IF(AJ162="","",(VLOOKUP(AJ162,償却率表!A:B,2,FALSE)))</f>
        <v>4.5999999999999999E-2</v>
      </c>
      <c r="AL162" s="307" t="s">
        <v>153</v>
      </c>
      <c r="AM162" s="262">
        <f>IF(AL162="","",(VLOOKUP(AL162,PD!G:H,2,FALSE)))</f>
        <v>1</v>
      </c>
      <c r="AN162" s="318" t="s">
        <v>660</v>
      </c>
      <c r="AO162" s="309">
        <v>2000</v>
      </c>
      <c r="AP162" s="319" t="s">
        <v>660</v>
      </c>
      <c r="AQ162" s="266">
        <v>2000</v>
      </c>
      <c r="AR162" s="267">
        <f t="shared" si="77"/>
        <v>14</v>
      </c>
      <c r="AS162" s="293" t="s">
        <v>226</v>
      </c>
      <c r="AT162" s="311">
        <v>55880000</v>
      </c>
      <c r="AU162" s="312"/>
      <c r="AV162" s="313"/>
      <c r="AW162" s="314"/>
      <c r="AX162" s="296"/>
      <c r="AY162" s="315" t="s">
        <v>309</v>
      </c>
      <c r="AZ162" s="248">
        <f>IF(AY162="","",(VLOOKUP(AY162,PD!J:K,2,FALSE)))</f>
        <v>1</v>
      </c>
      <c r="BA162" s="300">
        <v>2014</v>
      </c>
      <c r="BB162" s="316">
        <f t="shared" si="114"/>
        <v>0</v>
      </c>
      <c r="BC162" s="291"/>
      <c r="BD162" s="292"/>
      <c r="BE162" s="301"/>
      <c r="BF162" s="274">
        <f t="shared" si="78"/>
        <v>0</v>
      </c>
      <c r="BG162" s="275" t="str">
        <f t="shared" si="79"/>
        <v/>
      </c>
      <c r="BH162" s="276" t="str">
        <f t="shared" si="80"/>
        <v/>
      </c>
      <c r="BI162" s="276" t="str">
        <f t="shared" si="81"/>
        <v/>
      </c>
      <c r="BJ162" s="276" t="str">
        <f t="shared" si="82"/>
        <v/>
      </c>
      <c r="BK162" s="276" t="str">
        <f t="shared" si="83"/>
        <v/>
      </c>
      <c r="BL162" s="276" t="str">
        <f t="shared" si="84"/>
        <v/>
      </c>
      <c r="BM162" s="276" t="str">
        <f t="shared" si="85"/>
        <v/>
      </c>
      <c r="BN162" s="276" t="str">
        <f t="shared" si="86"/>
        <v/>
      </c>
      <c r="BO162" s="276" t="str">
        <f t="shared" si="87"/>
        <v/>
      </c>
      <c r="BP162" s="277" t="str">
        <f t="shared" si="88"/>
        <v/>
      </c>
      <c r="BQ162" s="278"/>
      <c r="BR162" s="279"/>
      <c r="BS162" s="280"/>
      <c r="BT162" s="274">
        <f t="shared" si="89"/>
        <v>0</v>
      </c>
      <c r="BU162" s="275" t="str">
        <f t="shared" si="90"/>
        <v/>
      </c>
      <c r="BV162" s="276" t="str">
        <f t="shared" si="91"/>
        <v/>
      </c>
      <c r="BW162" s="276" t="str">
        <f t="shared" si="92"/>
        <v/>
      </c>
      <c r="BX162" s="276" t="str">
        <f t="shared" si="93"/>
        <v/>
      </c>
      <c r="BY162" s="276" t="str">
        <f t="shared" si="94"/>
        <v/>
      </c>
      <c r="BZ162" s="276" t="str">
        <f t="shared" si="95"/>
        <v/>
      </c>
      <c r="CA162" s="276" t="str">
        <f t="shared" si="96"/>
        <v/>
      </c>
      <c r="CB162" s="276" t="str">
        <f t="shared" si="97"/>
        <v/>
      </c>
      <c r="CC162" s="276" t="str">
        <f t="shared" si="98"/>
        <v/>
      </c>
      <c r="CD162" s="276" t="str">
        <f t="shared" si="99"/>
        <v/>
      </c>
      <c r="CE162" s="277" t="str">
        <f t="shared" si="100"/>
        <v/>
      </c>
      <c r="CF162" s="278"/>
      <c r="CG162" s="281"/>
      <c r="CH162" s="281"/>
      <c r="CI162" s="281"/>
      <c r="CJ162" s="280"/>
      <c r="CK162" s="282">
        <f t="shared" si="101"/>
        <v>0</v>
      </c>
      <c r="CL162" s="283">
        <f t="shared" si="102"/>
        <v>55880000</v>
      </c>
      <c r="CM162" s="284">
        <f t="shared" si="103"/>
        <v>2570480</v>
      </c>
      <c r="CN162" s="284">
        <f t="shared" si="104"/>
        <v>35986720</v>
      </c>
      <c r="CO162" s="284">
        <f t="shared" si="105"/>
        <v>19893280</v>
      </c>
      <c r="CP162" s="280">
        <f t="shared" si="106"/>
        <v>22463760</v>
      </c>
      <c r="CQ162" s="285"/>
      <c r="CR162" s="291"/>
      <c r="CS162" s="293"/>
      <c r="CV162" s="291"/>
      <c r="CW162" s="292"/>
      <c r="CX162" s="292"/>
      <c r="CY162" s="292"/>
      <c r="CZ162" s="292"/>
      <c r="DA162" s="292"/>
      <c r="DB162" s="292"/>
      <c r="DC162" s="292"/>
      <c r="DD162" s="292"/>
      <c r="DE162" s="293"/>
      <c r="DF162" s="291"/>
      <c r="DG162" s="292"/>
      <c r="DH162" s="292"/>
      <c r="DI162" s="292"/>
      <c r="DJ162" s="292"/>
      <c r="DK162" s="292"/>
      <c r="DL162" s="292"/>
      <c r="DM162" s="292"/>
      <c r="DN162" s="292"/>
      <c r="DO162" s="292"/>
      <c r="DP162" s="293"/>
      <c r="DQ162" s="141"/>
      <c r="DR162" s="291"/>
      <c r="DS162" s="292"/>
      <c r="DT162" s="292"/>
      <c r="DU162" s="292"/>
      <c r="DV162" s="292"/>
      <c r="DW162" s="292"/>
      <c r="DX162" s="292"/>
      <c r="DY162" s="292"/>
      <c r="DZ162" s="292"/>
      <c r="EA162" s="292"/>
      <c r="EB162" s="292"/>
      <c r="EC162" s="292"/>
      <c r="ED162" s="292"/>
      <c r="EE162" s="292"/>
      <c r="EF162" s="301"/>
      <c r="EG162" s="301"/>
      <c r="EH162" s="301"/>
      <c r="EI162" s="301"/>
      <c r="EJ162" s="301"/>
      <c r="EK162" s="301"/>
      <c r="EL162" s="301"/>
      <c r="EM162" s="301"/>
      <c r="EN162" s="301"/>
      <c r="EO162" s="317">
        <f t="shared" si="107"/>
        <v>2570480</v>
      </c>
      <c r="EP162" s="301"/>
      <c r="EQ162" s="293"/>
      <c r="ES162" s="288">
        <f t="shared" si="108"/>
        <v>2014</v>
      </c>
      <c r="ET162" s="289">
        <f t="shared" si="109"/>
        <v>0</v>
      </c>
      <c r="EU162" s="290">
        <f t="shared" si="110"/>
        <v>0</v>
      </c>
      <c r="EV162" s="290">
        <f t="shared" si="111"/>
        <v>0</v>
      </c>
      <c r="EW162" s="290">
        <f t="shared" si="112"/>
        <v>0</v>
      </c>
      <c r="EX162" s="291"/>
      <c r="EY162" s="292"/>
      <c r="EZ162" s="292"/>
      <c r="FA162" s="293"/>
      <c r="FB162" s="294">
        <f t="shared" si="113"/>
        <v>0</v>
      </c>
    </row>
    <row r="163" spans="1:158" s="287" customFormat="1" x14ac:dyDescent="0.15">
      <c r="A163" s="296">
        <v>149</v>
      </c>
      <c r="B163" s="297"/>
      <c r="C163" s="298" t="s">
        <v>161</v>
      </c>
      <c r="D163" s="248">
        <f>IF(C163="","",(VLOOKUP(C163,PD!A:B,2,FALSE)))</f>
        <v>12</v>
      </c>
      <c r="E163" s="299" t="s">
        <v>412</v>
      </c>
      <c r="F163" s="299" t="s">
        <v>661</v>
      </c>
      <c r="G163" s="292" t="s">
        <v>662</v>
      </c>
      <c r="H163" s="300">
        <v>4</v>
      </c>
      <c r="I163" s="292" t="s">
        <v>663</v>
      </c>
      <c r="J163" s="300">
        <v>1</v>
      </c>
      <c r="K163" s="293"/>
      <c r="L163" s="291"/>
      <c r="M163" s="292" t="s">
        <v>386</v>
      </c>
      <c r="N163" s="301"/>
      <c r="O163" s="302">
        <v>1</v>
      </c>
      <c r="P163" s="300">
        <v>15</v>
      </c>
      <c r="Q163" s="303">
        <v>30</v>
      </c>
      <c r="R163" s="302">
        <v>1</v>
      </c>
      <c r="S163" s="292"/>
      <c r="T163" s="300"/>
      <c r="U163" s="293"/>
      <c r="V163" s="296" t="s">
        <v>225</v>
      </c>
      <c r="W163" s="292" t="s">
        <v>664</v>
      </c>
      <c r="X163" s="292"/>
      <c r="Y163" s="292"/>
      <c r="Z163" s="303"/>
      <c r="AA163" s="291"/>
      <c r="AB163" s="300"/>
      <c r="AC163" s="293"/>
      <c r="AD163" s="304"/>
      <c r="AE163" s="301"/>
      <c r="AF163" s="296">
        <v>1</v>
      </c>
      <c r="AG163" s="297">
        <v>2</v>
      </c>
      <c r="AH163" s="305">
        <v>54.65</v>
      </c>
      <c r="AI163" s="306" t="s">
        <v>407</v>
      </c>
      <c r="AJ163" s="302">
        <v>38</v>
      </c>
      <c r="AK163" s="260">
        <f>IF(AJ163="","",(VLOOKUP(AJ163,償却率表!A:B,2,FALSE)))</f>
        <v>2.7E-2</v>
      </c>
      <c r="AL163" s="307" t="s">
        <v>153</v>
      </c>
      <c r="AM163" s="262">
        <f>IF(AL163="","",(VLOOKUP(AL163,PD!G:H,2,FALSE)))</f>
        <v>1</v>
      </c>
      <c r="AN163" s="318" t="s">
        <v>665</v>
      </c>
      <c r="AO163" s="309">
        <v>1981</v>
      </c>
      <c r="AP163" s="319" t="s">
        <v>665</v>
      </c>
      <c r="AQ163" s="266">
        <v>1981</v>
      </c>
      <c r="AR163" s="267">
        <f t="shared" si="77"/>
        <v>33</v>
      </c>
      <c r="AS163" s="293" t="s">
        <v>226</v>
      </c>
      <c r="AT163" s="311">
        <v>9200000</v>
      </c>
      <c r="AU163" s="312"/>
      <c r="AV163" s="313"/>
      <c r="AW163" s="314"/>
      <c r="AX163" s="296"/>
      <c r="AY163" s="315" t="s">
        <v>309</v>
      </c>
      <c r="AZ163" s="248">
        <f>IF(AY163="","",(VLOOKUP(AY163,PD!J:K,2,FALSE)))</f>
        <v>1</v>
      </c>
      <c r="BA163" s="300">
        <v>2014</v>
      </c>
      <c r="BB163" s="316">
        <f t="shared" si="114"/>
        <v>0</v>
      </c>
      <c r="BC163" s="291"/>
      <c r="BD163" s="292"/>
      <c r="BE163" s="301"/>
      <c r="BF163" s="274">
        <f t="shared" si="78"/>
        <v>0</v>
      </c>
      <c r="BG163" s="275" t="str">
        <f t="shared" si="79"/>
        <v/>
      </c>
      <c r="BH163" s="276" t="str">
        <f t="shared" si="80"/>
        <v/>
      </c>
      <c r="BI163" s="276" t="str">
        <f t="shared" si="81"/>
        <v/>
      </c>
      <c r="BJ163" s="276" t="str">
        <f t="shared" si="82"/>
        <v/>
      </c>
      <c r="BK163" s="276" t="str">
        <f t="shared" si="83"/>
        <v/>
      </c>
      <c r="BL163" s="276" t="str">
        <f t="shared" si="84"/>
        <v/>
      </c>
      <c r="BM163" s="276" t="str">
        <f t="shared" si="85"/>
        <v/>
      </c>
      <c r="BN163" s="276" t="str">
        <f t="shared" si="86"/>
        <v/>
      </c>
      <c r="BO163" s="276" t="str">
        <f t="shared" si="87"/>
        <v/>
      </c>
      <c r="BP163" s="277" t="str">
        <f t="shared" si="88"/>
        <v/>
      </c>
      <c r="BQ163" s="278"/>
      <c r="BR163" s="279"/>
      <c r="BS163" s="280"/>
      <c r="BT163" s="274">
        <f t="shared" si="89"/>
        <v>0</v>
      </c>
      <c r="BU163" s="275" t="str">
        <f t="shared" si="90"/>
        <v/>
      </c>
      <c r="BV163" s="276" t="str">
        <f t="shared" si="91"/>
        <v/>
      </c>
      <c r="BW163" s="276" t="str">
        <f t="shared" si="92"/>
        <v/>
      </c>
      <c r="BX163" s="276" t="str">
        <f t="shared" si="93"/>
        <v/>
      </c>
      <c r="BY163" s="276" t="str">
        <f t="shared" si="94"/>
        <v/>
      </c>
      <c r="BZ163" s="276" t="str">
        <f t="shared" si="95"/>
        <v/>
      </c>
      <c r="CA163" s="276" t="str">
        <f t="shared" si="96"/>
        <v/>
      </c>
      <c r="CB163" s="276" t="str">
        <f t="shared" si="97"/>
        <v/>
      </c>
      <c r="CC163" s="276" t="str">
        <f t="shared" si="98"/>
        <v/>
      </c>
      <c r="CD163" s="276" t="str">
        <f t="shared" si="99"/>
        <v/>
      </c>
      <c r="CE163" s="277" t="str">
        <f t="shared" si="100"/>
        <v/>
      </c>
      <c r="CF163" s="278"/>
      <c r="CG163" s="281"/>
      <c r="CH163" s="281"/>
      <c r="CI163" s="281"/>
      <c r="CJ163" s="280"/>
      <c r="CK163" s="282">
        <f t="shared" si="101"/>
        <v>0</v>
      </c>
      <c r="CL163" s="283">
        <f t="shared" si="102"/>
        <v>9200000</v>
      </c>
      <c r="CM163" s="284">
        <f t="shared" si="103"/>
        <v>248400</v>
      </c>
      <c r="CN163" s="284">
        <f t="shared" si="104"/>
        <v>8197200</v>
      </c>
      <c r="CO163" s="284">
        <f t="shared" si="105"/>
        <v>1002800</v>
      </c>
      <c r="CP163" s="280">
        <f t="shared" si="106"/>
        <v>1251200</v>
      </c>
      <c r="CQ163" s="285"/>
      <c r="CR163" s="291"/>
      <c r="CS163" s="293"/>
      <c r="CV163" s="291"/>
      <c r="CW163" s="292"/>
      <c r="CX163" s="292"/>
      <c r="CY163" s="292"/>
      <c r="CZ163" s="292"/>
      <c r="DA163" s="292"/>
      <c r="DB163" s="292"/>
      <c r="DC163" s="292"/>
      <c r="DD163" s="292"/>
      <c r="DE163" s="293"/>
      <c r="DF163" s="291"/>
      <c r="DG163" s="292"/>
      <c r="DH163" s="292"/>
      <c r="DI163" s="292"/>
      <c r="DJ163" s="292"/>
      <c r="DK163" s="292"/>
      <c r="DL163" s="292"/>
      <c r="DM163" s="292"/>
      <c r="DN163" s="292"/>
      <c r="DO163" s="292"/>
      <c r="DP163" s="293"/>
      <c r="DQ163" s="141"/>
      <c r="DR163" s="291"/>
      <c r="DS163" s="292"/>
      <c r="DT163" s="292"/>
      <c r="DU163" s="292"/>
      <c r="DV163" s="292"/>
      <c r="DW163" s="292"/>
      <c r="DX163" s="292"/>
      <c r="DY163" s="292"/>
      <c r="DZ163" s="292"/>
      <c r="EA163" s="292"/>
      <c r="EB163" s="292"/>
      <c r="EC163" s="292"/>
      <c r="ED163" s="292"/>
      <c r="EE163" s="292"/>
      <c r="EF163" s="301"/>
      <c r="EG163" s="301"/>
      <c r="EH163" s="301"/>
      <c r="EI163" s="301"/>
      <c r="EJ163" s="301"/>
      <c r="EK163" s="301"/>
      <c r="EL163" s="301"/>
      <c r="EM163" s="301"/>
      <c r="EN163" s="301"/>
      <c r="EO163" s="317">
        <f t="shared" si="107"/>
        <v>248400</v>
      </c>
      <c r="EP163" s="301"/>
      <c r="EQ163" s="293"/>
      <c r="ES163" s="288">
        <f t="shared" si="108"/>
        <v>2014</v>
      </c>
      <c r="ET163" s="289">
        <f t="shared" si="109"/>
        <v>0</v>
      </c>
      <c r="EU163" s="290">
        <f t="shared" si="110"/>
        <v>0</v>
      </c>
      <c r="EV163" s="290">
        <f t="shared" si="111"/>
        <v>0</v>
      </c>
      <c r="EW163" s="290">
        <f t="shared" si="112"/>
        <v>0</v>
      </c>
      <c r="EX163" s="291"/>
      <c r="EY163" s="292"/>
      <c r="EZ163" s="292"/>
      <c r="FA163" s="293"/>
      <c r="FB163" s="294">
        <f t="shared" si="113"/>
        <v>0</v>
      </c>
    </row>
    <row r="164" spans="1:158" s="287" customFormat="1" x14ac:dyDescent="0.15">
      <c r="A164" s="296">
        <v>150</v>
      </c>
      <c r="B164" s="297"/>
      <c r="C164" s="298" t="s">
        <v>161</v>
      </c>
      <c r="D164" s="248">
        <f>IF(C164="","",(VLOOKUP(C164,PD!A:B,2,FALSE)))</f>
        <v>12</v>
      </c>
      <c r="E164" s="299" t="s">
        <v>412</v>
      </c>
      <c r="F164" s="299" t="s">
        <v>666</v>
      </c>
      <c r="G164" s="292" t="s">
        <v>667</v>
      </c>
      <c r="H164" s="300">
        <v>4</v>
      </c>
      <c r="I164" s="292" t="s">
        <v>668</v>
      </c>
      <c r="J164" s="300">
        <v>5</v>
      </c>
      <c r="K164" s="293"/>
      <c r="L164" s="291"/>
      <c r="M164" s="292" t="s">
        <v>386</v>
      </c>
      <c r="N164" s="301"/>
      <c r="O164" s="302">
        <v>7</v>
      </c>
      <c r="P164" s="300">
        <v>15</v>
      </c>
      <c r="Q164" s="303">
        <v>30</v>
      </c>
      <c r="R164" s="302">
        <v>1</v>
      </c>
      <c r="S164" s="292"/>
      <c r="T164" s="300"/>
      <c r="U164" s="293"/>
      <c r="V164" s="296" t="s">
        <v>225</v>
      </c>
      <c r="W164" s="292" t="s">
        <v>669</v>
      </c>
      <c r="X164" s="292"/>
      <c r="Y164" s="292"/>
      <c r="Z164" s="303"/>
      <c r="AA164" s="291"/>
      <c r="AB164" s="300"/>
      <c r="AC164" s="293"/>
      <c r="AD164" s="304"/>
      <c r="AE164" s="301"/>
      <c r="AF164" s="296">
        <v>1</v>
      </c>
      <c r="AG164" s="297">
        <v>5</v>
      </c>
      <c r="AH164" s="305">
        <v>72.599999999999994</v>
      </c>
      <c r="AI164" s="306" t="s">
        <v>407</v>
      </c>
      <c r="AJ164" s="302">
        <v>24</v>
      </c>
      <c r="AK164" s="260">
        <f>IF(AJ164="","",(VLOOKUP(AJ164,償却率表!A:B,2,FALSE)))</f>
        <v>4.2000000000000003E-2</v>
      </c>
      <c r="AL164" s="307" t="s">
        <v>153</v>
      </c>
      <c r="AM164" s="262">
        <f>IF(AL164="","",(VLOOKUP(AL164,PD!G:H,2,FALSE)))</f>
        <v>1</v>
      </c>
      <c r="AN164" s="318" t="s">
        <v>670</v>
      </c>
      <c r="AO164" s="309">
        <v>1961</v>
      </c>
      <c r="AP164" s="319" t="s">
        <v>670</v>
      </c>
      <c r="AQ164" s="266">
        <v>1961</v>
      </c>
      <c r="AR164" s="267">
        <f t="shared" si="77"/>
        <v>53</v>
      </c>
      <c r="AS164" s="293" t="s">
        <v>226</v>
      </c>
      <c r="AT164" s="311">
        <v>1270150</v>
      </c>
      <c r="AU164" s="312"/>
      <c r="AV164" s="313"/>
      <c r="AW164" s="314"/>
      <c r="AX164" s="296"/>
      <c r="AY164" s="315" t="s">
        <v>309</v>
      </c>
      <c r="AZ164" s="248">
        <f>IF(AY164="","",(VLOOKUP(AY164,PD!J:K,2,FALSE)))</f>
        <v>1</v>
      </c>
      <c r="BA164" s="300">
        <v>2014</v>
      </c>
      <c r="BB164" s="316">
        <f t="shared" si="114"/>
        <v>0</v>
      </c>
      <c r="BC164" s="291"/>
      <c r="BD164" s="292"/>
      <c r="BE164" s="301"/>
      <c r="BF164" s="274">
        <f t="shared" si="78"/>
        <v>0</v>
      </c>
      <c r="BG164" s="275" t="str">
        <f t="shared" si="79"/>
        <v/>
      </c>
      <c r="BH164" s="276" t="str">
        <f t="shared" si="80"/>
        <v/>
      </c>
      <c r="BI164" s="276" t="str">
        <f t="shared" si="81"/>
        <v/>
      </c>
      <c r="BJ164" s="276" t="str">
        <f t="shared" si="82"/>
        <v/>
      </c>
      <c r="BK164" s="276" t="str">
        <f t="shared" si="83"/>
        <v/>
      </c>
      <c r="BL164" s="276" t="str">
        <f t="shared" si="84"/>
        <v/>
      </c>
      <c r="BM164" s="276" t="str">
        <f t="shared" si="85"/>
        <v/>
      </c>
      <c r="BN164" s="276" t="str">
        <f t="shared" si="86"/>
        <v/>
      </c>
      <c r="BO164" s="276" t="str">
        <f t="shared" si="87"/>
        <v/>
      </c>
      <c r="BP164" s="277" t="str">
        <f t="shared" si="88"/>
        <v/>
      </c>
      <c r="BQ164" s="278"/>
      <c r="BR164" s="279"/>
      <c r="BS164" s="280"/>
      <c r="BT164" s="274">
        <f t="shared" si="89"/>
        <v>0</v>
      </c>
      <c r="BU164" s="275" t="str">
        <f t="shared" si="90"/>
        <v/>
      </c>
      <c r="BV164" s="276" t="str">
        <f t="shared" si="91"/>
        <v/>
      </c>
      <c r="BW164" s="276" t="str">
        <f t="shared" si="92"/>
        <v/>
      </c>
      <c r="BX164" s="276" t="str">
        <f t="shared" si="93"/>
        <v/>
      </c>
      <c r="BY164" s="276" t="str">
        <f t="shared" si="94"/>
        <v/>
      </c>
      <c r="BZ164" s="276" t="str">
        <f t="shared" si="95"/>
        <v/>
      </c>
      <c r="CA164" s="276" t="str">
        <f t="shared" si="96"/>
        <v/>
      </c>
      <c r="CB164" s="276" t="str">
        <f t="shared" si="97"/>
        <v/>
      </c>
      <c r="CC164" s="276" t="str">
        <f t="shared" si="98"/>
        <v/>
      </c>
      <c r="CD164" s="276" t="str">
        <f t="shared" si="99"/>
        <v/>
      </c>
      <c r="CE164" s="277" t="str">
        <f t="shared" si="100"/>
        <v/>
      </c>
      <c r="CF164" s="278"/>
      <c r="CG164" s="281"/>
      <c r="CH164" s="281"/>
      <c r="CI164" s="281"/>
      <c r="CJ164" s="280"/>
      <c r="CK164" s="282">
        <f t="shared" si="101"/>
        <v>0</v>
      </c>
      <c r="CL164" s="283">
        <f t="shared" si="102"/>
        <v>1270150</v>
      </c>
      <c r="CM164" s="284">
        <f t="shared" si="103"/>
        <v>0</v>
      </c>
      <c r="CN164" s="284">
        <f t="shared" si="104"/>
        <v>1270149</v>
      </c>
      <c r="CO164" s="284">
        <f t="shared" si="105"/>
        <v>1</v>
      </c>
      <c r="CP164" s="280">
        <f t="shared" si="106"/>
        <v>1</v>
      </c>
      <c r="CQ164" s="285"/>
      <c r="CR164" s="291"/>
      <c r="CS164" s="293"/>
      <c r="CV164" s="291"/>
      <c r="CW164" s="292"/>
      <c r="CX164" s="292"/>
      <c r="CY164" s="292"/>
      <c r="CZ164" s="292"/>
      <c r="DA164" s="292"/>
      <c r="DB164" s="292"/>
      <c r="DC164" s="292"/>
      <c r="DD164" s="292"/>
      <c r="DE164" s="293"/>
      <c r="DF164" s="291"/>
      <c r="DG164" s="292"/>
      <c r="DH164" s="292"/>
      <c r="DI164" s="292"/>
      <c r="DJ164" s="292"/>
      <c r="DK164" s="292"/>
      <c r="DL164" s="292"/>
      <c r="DM164" s="292"/>
      <c r="DN164" s="292"/>
      <c r="DO164" s="292"/>
      <c r="DP164" s="293"/>
      <c r="DQ164" s="141"/>
      <c r="DR164" s="291"/>
      <c r="DS164" s="292"/>
      <c r="DT164" s="292"/>
      <c r="DU164" s="292"/>
      <c r="DV164" s="292"/>
      <c r="DW164" s="292"/>
      <c r="DX164" s="292"/>
      <c r="DY164" s="292"/>
      <c r="DZ164" s="292"/>
      <c r="EA164" s="292"/>
      <c r="EB164" s="292"/>
      <c r="EC164" s="292"/>
      <c r="ED164" s="292"/>
      <c r="EE164" s="292"/>
      <c r="EF164" s="301"/>
      <c r="EG164" s="301"/>
      <c r="EH164" s="301"/>
      <c r="EI164" s="301"/>
      <c r="EJ164" s="301"/>
      <c r="EK164" s="301"/>
      <c r="EL164" s="301"/>
      <c r="EM164" s="301"/>
      <c r="EN164" s="301"/>
      <c r="EO164" s="317">
        <f t="shared" si="107"/>
        <v>0</v>
      </c>
      <c r="EP164" s="301"/>
      <c r="EQ164" s="293"/>
      <c r="ES164" s="288">
        <f t="shared" si="108"/>
        <v>2014</v>
      </c>
      <c r="ET164" s="289">
        <f t="shared" si="109"/>
        <v>0</v>
      </c>
      <c r="EU164" s="290">
        <f t="shared" si="110"/>
        <v>0</v>
      </c>
      <c r="EV164" s="290">
        <f t="shared" si="111"/>
        <v>0</v>
      </c>
      <c r="EW164" s="290">
        <f t="shared" si="112"/>
        <v>0</v>
      </c>
      <c r="EX164" s="291"/>
      <c r="EY164" s="292"/>
      <c r="EZ164" s="292"/>
      <c r="FA164" s="293"/>
      <c r="FB164" s="294">
        <f t="shared" si="113"/>
        <v>0</v>
      </c>
    </row>
    <row r="165" spans="1:158" s="287" customFormat="1" x14ac:dyDescent="0.15">
      <c r="A165" s="296">
        <v>151</v>
      </c>
      <c r="B165" s="297"/>
      <c r="C165" s="298" t="s">
        <v>161</v>
      </c>
      <c r="D165" s="248">
        <f>IF(C165="","",(VLOOKUP(C165,PD!A:B,2,FALSE)))</f>
        <v>12</v>
      </c>
      <c r="E165" s="299" t="s">
        <v>412</v>
      </c>
      <c r="F165" s="299" t="s">
        <v>671</v>
      </c>
      <c r="G165" s="292" t="s">
        <v>672</v>
      </c>
      <c r="H165" s="300">
        <v>7</v>
      </c>
      <c r="I165" s="292" t="s">
        <v>673</v>
      </c>
      <c r="J165" s="300">
        <v>6</v>
      </c>
      <c r="K165" s="293"/>
      <c r="L165" s="291"/>
      <c r="M165" s="292" t="s">
        <v>388</v>
      </c>
      <c r="N165" s="301"/>
      <c r="O165" s="302">
        <v>1</v>
      </c>
      <c r="P165" s="300">
        <v>15</v>
      </c>
      <c r="Q165" s="303">
        <v>37</v>
      </c>
      <c r="R165" s="302">
        <v>1</v>
      </c>
      <c r="S165" s="292"/>
      <c r="T165" s="300"/>
      <c r="U165" s="293"/>
      <c r="V165" s="296" t="s">
        <v>225</v>
      </c>
      <c r="W165" s="292" t="s">
        <v>674</v>
      </c>
      <c r="X165" s="292"/>
      <c r="Y165" s="292"/>
      <c r="Z165" s="303"/>
      <c r="AA165" s="291"/>
      <c r="AB165" s="300"/>
      <c r="AC165" s="293"/>
      <c r="AD165" s="304"/>
      <c r="AE165" s="301"/>
      <c r="AF165" s="296">
        <v>1</v>
      </c>
      <c r="AG165" s="297">
        <v>5</v>
      </c>
      <c r="AH165" s="305">
        <v>117.4</v>
      </c>
      <c r="AI165" s="306" t="s">
        <v>407</v>
      </c>
      <c r="AJ165" s="302">
        <v>17</v>
      </c>
      <c r="AK165" s="260">
        <f>IF(AJ165="","",(VLOOKUP(AJ165,償却率表!A:B,2,FALSE)))</f>
        <v>5.8999999999999997E-2</v>
      </c>
      <c r="AL165" s="307" t="s">
        <v>153</v>
      </c>
      <c r="AM165" s="262">
        <f>IF(AL165="","",(VLOOKUP(AL165,PD!G:H,2,FALSE)))</f>
        <v>1</v>
      </c>
      <c r="AN165" s="318" t="s">
        <v>675</v>
      </c>
      <c r="AO165" s="309">
        <v>2011</v>
      </c>
      <c r="AP165" s="319" t="s">
        <v>675</v>
      </c>
      <c r="AQ165" s="266">
        <v>2011</v>
      </c>
      <c r="AR165" s="267">
        <f t="shared" si="77"/>
        <v>3</v>
      </c>
      <c r="AS165" s="293">
        <v>2028</v>
      </c>
      <c r="AT165" s="311">
        <v>8284500</v>
      </c>
      <c r="AU165" s="312"/>
      <c r="AV165" s="313"/>
      <c r="AW165" s="314"/>
      <c r="AX165" s="296"/>
      <c r="AY165" s="315" t="s">
        <v>309</v>
      </c>
      <c r="AZ165" s="248">
        <f>IF(AY165="","",(VLOOKUP(AY165,PD!J:K,2,FALSE)))</f>
        <v>1</v>
      </c>
      <c r="BA165" s="300">
        <v>2014</v>
      </c>
      <c r="BB165" s="316">
        <f t="shared" si="114"/>
        <v>0</v>
      </c>
      <c r="BC165" s="291"/>
      <c r="BD165" s="292"/>
      <c r="BE165" s="301"/>
      <c r="BF165" s="274">
        <f t="shared" si="78"/>
        <v>0</v>
      </c>
      <c r="BG165" s="275" t="str">
        <f t="shared" si="79"/>
        <v/>
      </c>
      <c r="BH165" s="276" t="str">
        <f t="shared" si="80"/>
        <v/>
      </c>
      <c r="BI165" s="276" t="str">
        <f t="shared" si="81"/>
        <v/>
      </c>
      <c r="BJ165" s="276" t="str">
        <f t="shared" si="82"/>
        <v/>
      </c>
      <c r="BK165" s="276" t="str">
        <f t="shared" si="83"/>
        <v/>
      </c>
      <c r="BL165" s="276" t="str">
        <f t="shared" si="84"/>
        <v/>
      </c>
      <c r="BM165" s="276" t="str">
        <f t="shared" si="85"/>
        <v/>
      </c>
      <c r="BN165" s="276" t="str">
        <f t="shared" si="86"/>
        <v/>
      </c>
      <c r="BO165" s="276" t="str">
        <f t="shared" si="87"/>
        <v/>
      </c>
      <c r="BP165" s="277" t="str">
        <f t="shared" si="88"/>
        <v/>
      </c>
      <c r="BQ165" s="278"/>
      <c r="BR165" s="279"/>
      <c r="BS165" s="280"/>
      <c r="BT165" s="274">
        <f t="shared" si="89"/>
        <v>0</v>
      </c>
      <c r="BU165" s="275" t="str">
        <f t="shared" si="90"/>
        <v/>
      </c>
      <c r="BV165" s="276" t="str">
        <f t="shared" si="91"/>
        <v/>
      </c>
      <c r="BW165" s="276" t="str">
        <f t="shared" si="92"/>
        <v/>
      </c>
      <c r="BX165" s="276" t="str">
        <f t="shared" si="93"/>
        <v/>
      </c>
      <c r="BY165" s="276" t="str">
        <f t="shared" si="94"/>
        <v/>
      </c>
      <c r="BZ165" s="276" t="str">
        <f t="shared" si="95"/>
        <v/>
      </c>
      <c r="CA165" s="276" t="str">
        <f t="shared" si="96"/>
        <v/>
      </c>
      <c r="CB165" s="276" t="str">
        <f t="shared" si="97"/>
        <v/>
      </c>
      <c r="CC165" s="276" t="str">
        <f t="shared" si="98"/>
        <v/>
      </c>
      <c r="CD165" s="276" t="str">
        <f t="shared" si="99"/>
        <v/>
      </c>
      <c r="CE165" s="277" t="str">
        <f t="shared" si="100"/>
        <v/>
      </c>
      <c r="CF165" s="278"/>
      <c r="CG165" s="281"/>
      <c r="CH165" s="281"/>
      <c r="CI165" s="281"/>
      <c r="CJ165" s="280"/>
      <c r="CK165" s="282">
        <f t="shared" si="101"/>
        <v>0</v>
      </c>
      <c r="CL165" s="283">
        <f t="shared" si="102"/>
        <v>8284500</v>
      </c>
      <c r="CM165" s="284">
        <f t="shared" si="103"/>
        <v>488785</v>
      </c>
      <c r="CN165" s="284">
        <f t="shared" si="104"/>
        <v>1466355</v>
      </c>
      <c r="CO165" s="284">
        <f t="shared" si="105"/>
        <v>6818145</v>
      </c>
      <c r="CP165" s="280">
        <f t="shared" si="106"/>
        <v>7306930</v>
      </c>
      <c r="CQ165" s="285"/>
      <c r="CR165" s="291"/>
      <c r="CS165" s="293"/>
      <c r="CV165" s="291"/>
      <c r="CW165" s="292"/>
      <c r="CX165" s="292"/>
      <c r="CY165" s="292"/>
      <c r="CZ165" s="292"/>
      <c r="DA165" s="292"/>
      <c r="DB165" s="292"/>
      <c r="DC165" s="292"/>
      <c r="DD165" s="292"/>
      <c r="DE165" s="293"/>
      <c r="DF165" s="291"/>
      <c r="DG165" s="292"/>
      <c r="DH165" s="292"/>
      <c r="DI165" s="292"/>
      <c r="DJ165" s="292"/>
      <c r="DK165" s="292"/>
      <c r="DL165" s="292"/>
      <c r="DM165" s="292"/>
      <c r="DN165" s="292"/>
      <c r="DO165" s="292"/>
      <c r="DP165" s="293"/>
      <c r="DQ165" s="141"/>
      <c r="DR165" s="291"/>
      <c r="DS165" s="292"/>
      <c r="DT165" s="292"/>
      <c r="DU165" s="292"/>
      <c r="DV165" s="292"/>
      <c r="DW165" s="292"/>
      <c r="DX165" s="292"/>
      <c r="DY165" s="292"/>
      <c r="DZ165" s="292"/>
      <c r="EA165" s="292"/>
      <c r="EB165" s="292"/>
      <c r="EC165" s="292"/>
      <c r="ED165" s="292"/>
      <c r="EE165" s="292"/>
      <c r="EF165" s="301"/>
      <c r="EG165" s="301"/>
      <c r="EH165" s="301"/>
      <c r="EI165" s="301"/>
      <c r="EJ165" s="301"/>
      <c r="EK165" s="301"/>
      <c r="EL165" s="301"/>
      <c r="EM165" s="301"/>
      <c r="EN165" s="301"/>
      <c r="EO165" s="317">
        <f t="shared" si="107"/>
        <v>488785</v>
      </c>
      <c r="EP165" s="301"/>
      <c r="EQ165" s="293"/>
      <c r="ES165" s="288">
        <f t="shared" si="108"/>
        <v>2014</v>
      </c>
      <c r="ET165" s="289">
        <f t="shared" si="109"/>
        <v>0</v>
      </c>
      <c r="EU165" s="290">
        <f t="shared" si="110"/>
        <v>0</v>
      </c>
      <c r="EV165" s="290">
        <f t="shared" si="111"/>
        <v>0</v>
      </c>
      <c r="EW165" s="290">
        <f t="shared" si="112"/>
        <v>0</v>
      </c>
      <c r="EX165" s="291"/>
      <c r="EY165" s="292"/>
      <c r="EZ165" s="292"/>
      <c r="FA165" s="293"/>
      <c r="FB165" s="294">
        <f t="shared" si="113"/>
        <v>0</v>
      </c>
    </row>
    <row r="166" spans="1:158" s="287" customFormat="1" x14ac:dyDescent="0.15">
      <c r="A166" s="296">
        <v>152</v>
      </c>
      <c r="B166" s="297"/>
      <c r="C166" s="298" t="s">
        <v>161</v>
      </c>
      <c r="D166" s="248">
        <f>IF(C166="","",(VLOOKUP(C166,PD!A:B,2,FALSE)))</f>
        <v>12</v>
      </c>
      <c r="E166" s="299" t="s">
        <v>412</v>
      </c>
      <c r="F166" s="299" t="s">
        <v>676</v>
      </c>
      <c r="G166" s="292" t="s">
        <v>677</v>
      </c>
      <c r="H166" s="300">
        <v>7</v>
      </c>
      <c r="I166" s="292" t="s">
        <v>678</v>
      </c>
      <c r="J166" s="300">
        <v>2</v>
      </c>
      <c r="K166" s="293"/>
      <c r="L166" s="291"/>
      <c r="M166" s="292" t="s">
        <v>388</v>
      </c>
      <c r="N166" s="301"/>
      <c r="O166" s="302">
        <v>1</v>
      </c>
      <c r="P166" s="300">
        <v>15</v>
      </c>
      <c r="Q166" s="303">
        <v>37</v>
      </c>
      <c r="R166" s="302">
        <v>1</v>
      </c>
      <c r="S166" s="292"/>
      <c r="T166" s="300"/>
      <c r="U166" s="293"/>
      <c r="V166" s="296" t="s">
        <v>225</v>
      </c>
      <c r="W166" s="292" t="s">
        <v>679</v>
      </c>
      <c r="X166" s="292"/>
      <c r="Y166" s="292"/>
      <c r="Z166" s="303"/>
      <c r="AA166" s="291"/>
      <c r="AB166" s="300"/>
      <c r="AC166" s="293"/>
      <c r="AD166" s="304"/>
      <c r="AE166" s="301"/>
      <c r="AF166" s="296">
        <v>1</v>
      </c>
      <c r="AG166" s="297">
        <v>4</v>
      </c>
      <c r="AH166" s="305">
        <v>187</v>
      </c>
      <c r="AI166" s="306" t="s">
        <v>407</v>
      </c>
      <c r="AJ166" s="302">
        <v>34</v>
      </c>
      <c r="AK166" s="260">
        <f>IF(AJ166="","",(VLOOKUP(AJ166,償却率表!A:B,2,FALSE)))</f>
        <v>0.03</v>
      </c>
      <c r="AL166" s="307" t="s">
        <v>153</v>
      </c>
      <c r="AM166" s="262">
        <f>IF(AL166="","",(VLOOKUP(AL166,PD!G:H,2,FALSE)))</f>
        <v>1</v>
      </c>
      <c r="AN166" s="318" t="s">
        <v>680</v>
      </c>
      <c r="AO166" s="309">
        <v>1989</v>
      </c>
      <c r="AP166" s="319" t="s">
        <v>680</v>
      </c>
      <c r="AQ166" s="266">
        <v>1989</v>
      </c>
      <c r="AR166" s="267">
        <f t="shared" si="77"/>
        <v>25</v>
      </c>
      <c r="AS166" s="293" t="s">
        <v>226</v>
      </c>
      <c r="AT166" s="311">
        <v>20630000</v>
      </c>
      <c r="AU166" s="312"/>
      <c r="AV166" s="313"/>
      <c r="AW166" s="314"/>
      <c r="AX166" s="296"/>
      <c r="AY166" s="315" t="s">
        <v>309</v>
      </c>
      <c r="AZ166" s="248">
        <f>IF(AY166="","",(VLOOKUP(AY166,PD!J:K,2,FALSE)))</f>
        <v>1</v>
      </c>
      <c r="BA166" s="300">
        <v>2014</v>
      </c>
      <c r="BB166" s="316">
        <f t="shared" si="114"/>
        <v>0</v>
      </c>
      <c r="BC166" s="291"/>
      <c r="BD166" s="292"/>
      <c r="BE166" s="301"/>
      <c r="BF166" s="274">
        <f t="shared" si="78"/>
        <v>0</v>
      </c>
      <c r="BG166" s="275" t="str">
        <f t="shared" si="79"/>
        <v/>
      </c>
      <c r="BH166" s="276" t="str">
        <f t="shared" si="80"/>
        <v/>
      </c>
      <c r="BI166" s="276" t="str">
        <f t="shared" si="81"/>
        <v/>
      </c>
      <c r="BJ166" s="276" t="str">
        <f t="shared" si="82"/>
        <v/>
      </c>
      <c r="BK166" s="276" t="str">
        <f t="shared" si="83"/>
        <v/>
      </c>
      <c r="BL166" s="276" t="str">
        <f t="shared" si="84"/>
        <v/>
      </c>
      <c r="BM166" s="276" t="str">
        <f t="shared" si="85"/>
        <v/>
      </c>
      <c r="BN166" s="276" t="str">
        <f t="shared" si="86"/>
        <v/>
      </c>
      <c r="BO166" s="276" t="str">
        <f t="shared" si="87"/>
        <v/>
      </c>
      <c r="BP166" s="277" t="str">
        <f t="shared" si="88"/>
        <v/>
      </c>
      <c r="BQ166" s="278"/>
      <c r="BR166" s="279"/>
      <c r="BS166" s="280"/>
      <c r="BT166" s="274">
        <f t="shared" si="89"/>
        <v>0</v>
      </c>
      <c r="BU166" s="275" t="str">
        <f t="shared" si="90"/>
        <v/>
      </c>
      <c r="BV166" s="276" t="str">
        <f t="shared" si="91"/>
        <v/>
      </c>
      <c r="BW166" s="276" t="str">
        <f t="shared" si="92"/>
        <v/>
      </c>
      <c r="BX166" s="276" t="str">
        <f t="shared" si="93"/>
        <v/>
      </c>
      <c r="BY166" s="276" t="str">
        <f t="shared" si="94"/>
        <v/>
      </c>
      <c r="BZ166" s="276" t="str">
        <f t="shared" si="95"/>
        <v/>
      </c>
      <c r="CA166" s="276" t="str">
        <f t="shared" si="96"/>
        <v/>
      </c>
      <c r="CB166" s="276" t="str">
        <f t="shared" si="97"/>
        <v/>
      </c>
      <c r="CC166" s="276" t="str">
        <f t="shared" si="98"/>
        <v/>
      </c>
      <c r="CD166" s="276" t="str">
        <f t="shared" si="99"/>
        <v/>
      </c>
      <c r="CE166" s="277" t="str">
        <f t="shared" si="100"/>
        <v/>
      </c>
      <c r="CF166" s="278"/>
      <c r="CG166" s="281"/>
      <c r="CH166" s="281"/>
      <c r="CI166" s="281"/>
      <c r="CJ166" s="280"/>
      <c r="CK166" s="282">
        <f t="shared" si="101"/>
        <v>0</v>
      </c>
      <c r="CL166" s="283">
        <f t="shared" si="102"/>
        <v>20630000</v>
      </c>
      <c r="CM166" s="284">
        <f t="shared" si="103"/>
        <v>618900</v>
      </c>
      <c r="CN166" s="284">
        <f t="shared" si="104"/>
        <v>15472500</v>
      </c>
      <c r="CO166" s="284">
        <f t="shared" si="105"/>
        <v>5157500</v>
      </c>
      <c r="CP166" s="280">
        <f t="shared" si="106"/>
        <v>5776400</v>
      </c>
      <c r="CQ166" s="285"/>
      <c r="CR166" s="291"/>
      <c r="CS166" s="293"/>
      <c r="CV166" s="291"/>
      <c r="CW166" s="292"/>
      <c r="CX166" s="292"/>
      <c r="CY166" s="292"/>
      <c r="CZ166" s="292"/>
      <c r="DA166" s="292"/>
      <c r="DB166" s="292"/>
      <c r="DC166" s="292"/>
      <c r="DD166" s="292"/>
      <c r="DE166" s="293"/>
      <c r="DF166" s="291"/>
      <c r="DG166" s="292"/>
      <c r="DH166" s="292"/>
      <c r="DI166" s="292"/>
      <c r="DJ166" s="292"/>
      <c r="DK166" s="292"/>
      <c r="DL166" s="292"/>
      <c r="DM166" s="292"/>
      <c r="DN166" s="292"/>
      <c r="DO166" s="292"/>
      <c r="DP166" s="293"/>
      <c r="DQ166" s="141"/>
      <c r="DR166" s="291"/>
      <c r="DS166" s="292"/>
      <c r="DT166" s="292"/>
      <c r="DU166" s="292"/>
      <c r="DV166" s="292"/>
      <c r="DW166" s="292"/>
      <c r="DX166" s="292"/>
      <c r="DY166" s="292"/>
      <c r="DZ166" s="292"/>
      <c r="EA166" s="292"/>
      <c r="EB166" s="292"/>
      <c r="EC166" s="292"/>
      <c r="ED166" s="292"/>
      <c r="EE166" s="292"/>
      <c r="EF166" s="301"/>
      <c r="EG166" s="301"/>
      <c r="EH166" s="301"/>
      <c r="EI166" s="301"/>
      <c r="EJ166" s="301"/>
      <c r="EK166" s="301"/>
      <c r="EL166" s="301"/>
      <c r="EM166" s="301"/>
      <c r="EN166" s="301"/>
      <c r="EO166" s="317">
        <f t="shared" si="107"/>
        <v>618900</v>
      </c>
      <c r="EP166" s="301"/>
      <c r="EQ166" s="293"/>
      <c r="ES166" s="288">
        <f t="shared" si="108"/>
        <v>2014</v>
      </c>
      <c r="ET166" s="289">
        <f t="shared" si="109"/>
        <v>0</v>
      </c>
      <c r="EU166" s="290">
        <f t="shared" si="110"/>
        <v>0</v>
      </c>
      <c r="EV166" s="290">
        <f t="shared" si="111"/>
        <v>0</v>
      </c>
      <c r="EW166" s="290">
        <f t="shared" si="112"/>
        <v>0</v>
      </c>
      <c r="EX166" s="291"/>
      <c r="EY166" s="292"/>
      <c r="EZ166" s="292"/>
      <c r="FA166" s="293"/>
      <c r="FB166" s="294">
        <f t="shared" si="113"/>
        <v>0</v>
      </c>
    </row>
    <row r="167" spans="1:158" s="287" customFormat="1" x14ac:dyDescent="0.15">
      <c r="A167" s="296">
        <v>153</v>
      </c>
      <c r="B167" s="297"/>
      <c r="C167" s="298" t="s">
        <v>161</v>
      </c>
      <c r="D167" s="248">
        <f>IF(C167="","",(VLOOKUP(C167,PD!A:B,2,FALSE)))</f>
        <v>12</v>
      </c>
      <c r="E167" s="299" t="s">
        <v>412</v>
      </c>
      <c r="F167" s="299" t="s">
        <v>676</v>
      </c>
      <c r="G167" s="292" t="s">
        <v>420</v>
      </c>
      <c r="H167" s="300">
        <v>7</v>
      </c>
      <c r="I167" s="292" t="s">
        <v>678</v>
      </c>
      <c r="J167" s="300">
        <v>2</v>
      </c>
      <c r="K167" s="293"/>
      <c r="L167" s="291"/>
      <c r="M167" s="292" t="s">
        <v>388</v>
      </c>
      <c r="N167" s="301"/>
      <c r="O167" s="302">
        <v>1</v>
      </c>
      <c r="P167" s="300">
        <v>15</v>
      </c>
      <c r="Q167" s="303">
        <v>37</v>
      </c>
      <c r="R167" s="302">
        <v>1</v>
      </c>
      <c r="S167" s="292"/>
      <c r="T167" s="300"/>
      <c r="U167" s="293"/>
      <c r="V167" s="296" t="s">
        <v>225</v>
      </c>
      <c r="W167" s="292" t="s">
        <v>679</v>
      </c>
      <c r="X167" s="292"/>
      <c r="Y167" s="292"/>
      <c r="Z167" s="303"/>
      <c r="AA167" s="291"/>
      <c r="AB167" s="300"/>
      <c r="AC167" s="293"/>
      <c r="AD167" s="304"/>
      <c r="AE167" s="301"/>
      <c r="AF167" s="296">
        <v>2</v>
      </c>
      <c r="AG167" s="297">
        <v>5</v>
      </c>
      <c r="AH167" s="305">
        <v>312</v>
      </c>
      <c r="AI167" s="306" t="s">
        <v>407</v>
      </c>
      <c r="AJ167" s="302">
        <v>22</v>
      </c>
      <c r="AK167" s="260">
        <f>IF(AJ167="","",(VLOOKUP(AJ167,償却率表!A:B,2,FALSE)))</f>
        <v>4.5999999999999999E-2</v>
      </c>
      <c r="AL167" s="307" t="s">
        <v>153</v>
      </c>
      <c r="AM167" s="262">
        <f>IF(AL167="","",(VLOOKUP(AL167,PD!G:H,2,FALSE)))</f>
        <v>1</v>
      </c>
      <c r="AN167" s="318" t="s">
        <v>680</v>
      </c>
      <c r="AO167" s="309">
        <v>1989</v>
      </c>
      <c r="AP167" s="319" t="s">
        <v>680</v>
      </c>
      <c r="AQ167" s="266">
        <v>1989</v>
      </c>
      <c r="AR167" s="267">
        <f t="shared" si="77"/>
        <v>25</v>
      </c>
      <c r="AS167" s="293" t="s">
        <v>226</v>
      </c>
      <c r="AT167" s="311">
        <v>34190000</v>
      </c>
      <c r="AU167" s="312"/>
      <c r="AV167" s="313"/>
      <c r="AW167" s="314"/>
      <c r="AX167" s="296"/>
      <c r="AY167" s="315" t="s">
        <v>309</v>
      </c>
      <c r="AZ167" s="248">
        <f>IF(AY167="","",(VLOOKUP(AY167,PD!J:K,2,FALSE)))</f>
        <v>1</v>
      </c>
      <c r="BA167" s="300">
        <v>2014</v>
      </c>
      <c r="BB167" s="316">
        <f t="shared" si="114"/>
        <v>0</v>
      </c>
      <c r="BC167" s="291"/>
      <c r="BD167" s="292"/>
      <c r="BE167" s="301"/>
      <c r="BF167" s="274">
        <f t="shared" si="78"/>
        <v>0</v>
      </c>
      <c r="BG167" s="275" t="str">
        <f t="shared" si="79"/>
        <v/>
      </c>
      <c r="BH167" s="276" t="str">
        <f t="shared" si="80"/>
        <v/>
      </c>
      <c r="BI167" s="276" t="str">
        <f t="shared" si="81"/>
        <v/>
      </c>
      <c r="BJ167" s="276" t="str">
        <f t="shared" si="82"/>
        <v/>
      </c>
      <c r="BK167" s="276" t="str">
        <f t="shared" si="83"/>
        <v/>
      </c>
      <c r="BL167" s="276" t="str">
        <f t="shared" si="84"/>
        <v/>
      </c>
      <c r="BM167" s="276" t="str">
        <f t="shared" si="85"/>
        <v/>
      </c>
      <c r="BN167" s="276" t="str">
        <f t="shared" si="86"/>
        <v/>
      </c>
      <c r="BO167" s="276" t="str">
        <f t="shared" si="87"/>
        <v/>
      </c>
      <c r="BP167" s="277" t="str">
        <f t="shared" si="88"/>
        <v/>
      </c>
      <c r="BQ167" s="278"/>
      <c r="BR167" s="279"/>
      <c r="BS167" s="280"/>
      <c r="BT167" s="274">
        <f t="shared" si="89"/>
        <v>0</v>
      </c>
      <c r="BU167" s="275" t="str">
        <f t="shared" si="90"/>
        <v/>
      </c>
      <c r="BV167" s="276" t="str">
        <f t="shared" si="91"/>
        <v/>
      </c>
      <c r="BW167" s="276" t="str">
        <f t="shared" si="92"/>
        <v/>
      </c>
      <c r="BX167" s="276" t="str">
        <f t="shared" si="93"/>
        <v/>
      </c>
      <c r="BY167" s="276" t="str">
        <f t="shared" si="94"/>
        <v/>
      </c>
      <c r="BZ167" s="276" t="str">
        <f t="shared" si="95"/>
        <v/>
      </c>
      <c r="CA167" s="276" t="str">
        <f t="shared" si="96"/>
        <v/>
      </c>
      <c r="CB167" s="276" t="str">
        <f t="shared" si="97"/>
        <v/>
      </c>
      <c r="CC167" s="276" t="str">
        <f t="shared" si="98"/>
        <v/>
      </c>
      <c r="CD167" s="276" t="str">
        <f t="shared" si="99"/>
        <v/>
      </c>
      <c r="CE167" s="277" t="str">
        <f t="shared" si="100"/>
        <v/>
      </c>
      <c r="CF167" s="278"/>
      <c r="CG167" s="281"/>
      <c r="CH167" s="281"/>
      <c r="CI167" s="281"/>
      <c r="CJ167" s="280"/>
      <c r="CK167" s="282">
        <f t="shared" si="101"/>
        <v>0</v>
      </c>
      <c r="CL167" s="283">
        <f t="shared" si="102"/>
        <v>34190000</v>
      </c>
      <c r="CM167" s="284">
        <f t="shared" si="103"/>
        <v>0</v>
      </c>
      <c r="CN167" s="284">
        <f t="shared" si="104"/>
        <v>34189999</v>
      </c>
      <c r="CO167" s="284">
        <f t="shared" si="105"/>
        <v>1</v>
      </c>
      <c r="CP167" s="280">
        <f t="shared" si="106"/>
        <v>1</v>
      </c>
      <c r="CQ167" s="285"/>
      <c r="CR167" s="291"/>
      <c r="CS167" s="293"/>
      <c r="CV167" s="291"/>
      <c r="CW167" s="292"/>
      <c r="CX167" s="292"/>
      <c r="CY167" s="292"/>
      <c r="CZ167" s="292"/>
      <c r="DA167" s="292"/>
      <c r="DB167" s="292"/>
      <c r="DC167" s="292"/>
      <c r="DD167" s="292"/>
      <c r="DE167" s="293"/>
      <c r="DF167" s="291"/>
      <c r="DG167" s="292"/>
      <c r="DH167" s="292"/>
      <c r="DI167" s="292"/>
      <c r="DJ167" s="292"/>
      <c r="DK167" s="292"/>
      <c r="DL167" s="292"/>
      <c r="DM167" s="292"/>
      <c r="DN167" s="292"/>
      <c r="DO167" s="292"/>
      <c r="DP167" s="293"/>
      <c r="DQ167" s="141"/>
      <c r="DR167" s="291"/>
      <c r="DS167" s="292"/>
      <c r="DT167" s="292"/>
      <c r="DU167" s="292"/>
      <c r="DV167" s="292"/>
      <c r="DW167" s="292"/>
      <c r="DX167" s="292"/>
      <c r="DY167" s="292"/>
      <c r="DZ167" s="292"/>
      <c r="EA167" s="292"/>
      <c r="EB167" s="292"/>
      <c r="EC167" s="292"/>
      <c r="ED167" s="292"/>
      <c r="EE167" s="292"/>
      <c r="EF167" s="301"/>
      <c r="EG167" s="301"/>
      <c r="EH167" s="301"/>
      <c r="EI167" s="301"/>
      <c r="EJ167" s="301"/>
      <c r="EK167" s="301"/>
      <c r="EL167" s="301"/>
      <c r="EM167" s="301"/>
      <c r="EN167" s="301"/>
      <c r="EO167" s="317">
        <f t="shared" si="107"/>
        <v>0</v>
      </c>
      <c r="EP167" s="301"/>
      <c r="EQ167" s="293"/>
      <c r="ES167" s="288">
        <f t="shared" si="108"/>
        <v>2014</v>
      </c>
      <c r="ET167" s="289">
        <f t="shared" si="109"/>
        <v>0</v>
      </c>
      <c r="EU167" s="290">
        <f t="shared" si="110"/>
        <v>0</v>
      </c>
      <c r="EV167" s="290">
        <f t="shared" si="111"/>
        <v>0</v>
      </c>
      <c r="EW167" s="290">
        <f t="shared" si="112"/>
        <v>0</v>
      </c>
      <c r="EX167" s="291"/>
      <c r="EY167" s="292"/>
      <c r="EZ167" s="292"/>
      <c r="FA167" s="293"/>
      <c r="FB167" s="294">
        <f t="shared" si="113"/>
        <v>0</v>
      </c>
    </row>
    <row r="168" spans="1:158" s="287" customFormat="1" x14ac:dyDescent="0.15">
      <c r="A168" s="296">
        <v>154</v>
      </c>
      <c r="B168" s="297"/>
      <c r="C168" s="298" t="s">
        <v>161</v>
      </c>
      <c r="D168" s="248">
        <f>IF(C168="","",(VLOOKUP(C168,PD!A:B,2,FALSE)))</f>
        <v>12</v>
      </c>
      <c r="E168" s="299" t="s">
        <v>412</v>
      </c>
      <c r="F168" s="299" t="s">
        <v>681</v>
      </c>
      <c r="G168" s="292" t="s">
        <v>420</v>
      </c>
      <c r="H168" s="300">
        <v>7</v>
      </c>
      <c r="I168" s="292" t="s">
        <v>682</v>
      </c>
      <c r="J168" s="300">
        <v>5</v>
      </c>
      <c r="K168" s="293"/>
      <c r="L168" s="291"/>
      <c r="M168" s="292" t="s">
        <v>388</v>
      </c>
      <c r="N168" s="301"/>
      <c r="O168" s="302">
        <v>1</v>
      </c>
      <c r="P168" s="300">
        <v>15</v>
      </c>
      <c r="Q168" s="303">
        <v>37</v>
      </c>
      <c r="R168" s="302">
        <v>1</v>
      </c>
      <c r="S168" s="292"/>
      <c r="T168" s="300"/>
      <c r="U168" s="293"/>
      <c r="V168" s="296" t="s">
        <v>225</v>
      </c>
      <c r="W168" s="292" t="s">
        <v>683</v>
      </c>
      <c r="X168" s="292"/>
      <c r="Y168" s="292"/>
      <c r="Z168" s="303"/>
      <c r="AA168" s="291"/>
      <c r="AB168" s="300"/>
      <c r="AC168" s="293"/>
      <c r="AD168" s="304"/>
      <c r="AE168" s="301"/>
      <c r="AF168" s="296">
        <v>1</v>
      </c>
      <c r="AG168" s="297">
        <v>5</v>
      </c>
      <c r="AH168" s="305">
        <v>299.77</v>
      </c>
      <c r="AI168" s="306" t="s">
        <v>407</v>
      </c>
      <c r="AJ168" s="302">
        <v>22</v>
      </c>
      <c r="AK168" s="260">
        <f>IF(AJ168="","",(VLOOKUP(AJ168,償却率表!A:B,2,FALSE)))</f>
        <v>4.5999999999999999E-2</v>
      </c>
      <c r="AL168" s="307" t="s">
        <v>153</v>
      </c>
      <c r="AM168" s="262">
        <f>IF(AL168="","",(VLOOKUP(AL168,PD!G:H,2,FALSE)))</f>
        <v>1</v>
      </c>
      <c r="AN168" s="318" t="s">
        <v>684</v>
      </c>
      <c r="AO168" s="309">
        <v>1980</v>
      </c>
      <c r="AP168" s="319" t="s">
        <v>684</v>
      </c>
      <c r="AQ168" s="266">
        <v>1980</v>
      </c>
      <c r="AR168" s="267">
        <f t="shared" si="77"/>
        <v>34</v>
      </c>
      <c r="AS168" s="293" t="s">
        <v>226</v>
      </c>
      <c r="AT168" s="311">
        <v>28990000</v>
      </c>
      <c r="AU168" s="312"/>
      <c r="AV168" s="313"/>
      <c r="AW168" s="314"/>
      <c r="AX168" s="296"/>
      <c r="AY168" s="315" t="s">
        <v>309</v>
      </c>
      <c r="AZ168" s="248">
        <f>IF(AY168="","",(VLOOKUP(AY168,PD!J:K,2,FALSE)))</f>
        <v>1</v>
      </c>
      <c r="BA168" s="300">
        <v>2014</v>
      </c>
      <c r="BB168" s="316">
        <f t="shared" si="114"/>
        <v>0</v>
      </c>
      <c r="BC168" s="291"/>
      <c r="BD168" s="292"/>
      <c r="BE168" s="301"/>
      <c r="BF168" s="274">
        <f t="shared" si="78"/>
        <v>0</v>
      </c>
      <c r="BG168" s="275" t="str">
        <f t="shared" si="79"/>
        <v/>
      </c>
      <c r="BH168" s="276" t="str">
        <f t="shared" si="80"/>
        <v/>
      </c>
      <c r="BI168" s="276" t="str">
        <f t="shared" si="81"/>
        <v/>
      </c>
      <c r="BJ168" s="276" t="str">
        <f t="shared" si="82"/>
        <v/>
      </c>
      <c r="BK168" s="276" t="str">
        <f t="shared" si="83"/>
        <v/>
      </c>
      <c r="BL168" s="276" t="str">
        <f t="shared" si="84"/>
        <v/>
      </c>
      <c r="BM168" s="276" t="str">
        <f t="shared" si="85"/>
        <v/>
      </c>
      <c r="BN168" s="276" t="str">
        <f t="shared" si="86"/>
        <v/>
      </c>
      <c r="BO168" s="276" t="str">
        <f t="shared" si="87"/>
        <v/>
      </c>
      <c r="BP168" s="277" t="str">
        <f t="shared" si="88"/>
        <v/>
      </c>
      <c r="BQ168" s="278"/>
      <c r="BR168" s="279"/>
      <c r="BS168" s="280"/>
      <c r="BT168" s="274">
        <f t="shared" si="89"/>
        <v>0</v>
      </c>
      <c r="BU168" s="275" t="str">
        <f t="shared" si="90"/>
        <v/>
      </c>
      <c r="BV168" s="276" t="str">
        <f t="shared" si="91"/>
        <v/>
      </c>
      <c r="BW168" s="276" t="str">
        <f t="shared" si="92"/>
        <v/>
      </c>
      <c r="BX168" s="276" t="str">
        <f t="shared" si="93"/>
        <v/>
      </c>
      <c r="BY168" s="276" t="str">
        <f t="shared" si="94"/>
        <v/>
      </c>
      <c r="BZ168" s="276" t="str">
        <f t="shared" si="95"/>
        <v/>
      </c>
      <c r="CA168" s="276" t="str">
        <f t="shared" si="96"/>
        <v/>
      </c>
      <c r="CB168" s="276" t="str">
        <f t="shared" si="97"/>
        <v/>
      </c>
      <c r="CC168" s="276" t="str">
        <f t="shared" si="98"/>
        <v/>
      </c>
      <c r="CD168" s="276" t="str">
        <f t="shared" si="99"/>
        <v/>
      </c>
      <c r="CE168" s="277" t="str">
        <f t="shared" si="100"/>
        <v/>
      </c>
      <c r="CF168" s="278"/>
      <c r="CG168" s="281"/>
      <c r="CH168" s="281"/>
      <c r="CI168" s="281"/>
      <c r="CJ168" s="280"/>
      <c r="CK168" s="282">
        <f t="shared" si="101"/>
        <v>0</v>
      </c>
      <c r="CL168" s="283">
        <f t="shared" si="102"/>
        <v>28990000</v>
      </c>
      <c r="CM168" s="284">
        <f t="shared" si="103"/>
        <v>0</v>
      </c>
      <c r="CN168" s="284">
        <f t="shared" si="104"/>
        <v>28989999</v>
      </c>
      <c r="CO168" s="284">
        <f t="shared" si="105"/>
        <v>1</v>
      </c>
      <c r="CP168" s="280">
        <f t="shared" si="106"/>
        <v>1</v>
      </c>
      <c r="CQ168" s="285"/>
      <c r="CR168" s="291"/>
      <c r="CS168" s="293"/>
      <c r="CV168" s="291"/>
      <c r="CW168" s="292"/>
      <c r="CX168" s="292"/>
      <c r="CY168" s="292"/>
      <c r="CZ168" s="292"/>
      <c r="DA168" s="292"/>
      <c r="DB168" s="292"/>
      <c r="DC168" s="292"/>
      <c r="DD168" s="292"/>
      <c r="DE168" s="293"/>
      <c r="DF168" s="291"/>
      <c r="DG168" s="292"/>
      <c r="DH168" s="292"/>
      <c r="DI168" s="292"/>
      <c r="DJ168" s="292"/>
      <c r="DK168" s="292"/>
      <c r="DL168" s="292"/>
      <c r="DM168" s="292"/>
      <c r="DN168" s="292"/>
      <c r="DO168" s="292"/>
      <c r="DP168" s="293"/>
      <c r="DQ168" s="141"/>
      <c r="DR168" s="291"/>
      <c r="DS168" s="292"/>
      <c r="DT168" s="292"/>
      <c r="DU168" s="292"/>
      <c r="DV168" s="292"/>
      <c r="DW168" s="292"/>
      <c r="DX168" s="292"/>
      <c r="DY168" s="292"/>
      <c r="DZ168" s="292"/>
      <c r="EA168" s="292"/>
      <c r="EB168" s="292"/>
      <c r="EC168" s="292"/>
      <c r="ED168" s="292"/>
      <c r="EE168" s="292"/>
      <c r="EF168" s="301"/>
      <c r="EG168" s="301"/>
      <c r="EH168" s="301"/>
      <c r="EI168" s="301"/>
      <c r="EJ168" s="301"/>
      <c r="EK168" s="301"/>
      <c r="EL168" s="301"/>
      <c r="EM168" s="301"/>
      <c r="EN168" s="301"/>
      <c r="EO168" s="317">
        <f t="shared" si="107"/>
        <v>0</v>
      </c>
      <c r="EP168" s="301"/>
      <c r="EQ168" s="293"/>
      <c r="ES168" s="288">
        <f t="shared" si="108"/>
        <v>2014</v>
      </c>
      <c r="ET168" s="289">
        <f t="shared" si="109"/>
        <v>0</v>
      </c>
      <c r="EU168" s="290">
        <f t="shared" si="110"/>
        <v>0</v>
      </c>
      <c r="EV168" s="290">
        <f t="shared" si="111"/>
        <v>0</v>
      </c>
      <c r="EW168" s="290">
        <f t="shared" si="112"/>
        <v>0</v>
      </c>
      <c r="EX168" s="291"/>
      <c r="EY168" s="292"/>
      <c r="EZ168" s="292"/>
      <c r="FA168" s="293"/>
      <c r="FB168" s="294">
        <f t="shared" si="113"/>
        <v>0</v>
      </c>
    </row>
    <row r="169" spans="1:158" s="287" customFormat="1" x14ac:dyDescent="0.15">
      <c r="A169" s="296">
        <v>155</v>
      </c>
      <c r="B169" s="297"/>
      <c r="C169" s="298" t="s">
        <v>161</v>
      </c>
      <c r="D169" s="248">
        <f>IF(C169="","",(VLOOKUP(C169,PD!A:B,2,FALSE)))</f>
        <v>12</v>
      </c>
      <c r="E169" s="299" t="s">
        <v>412</v>
      </c>
      <c r="F169" s="299" t="s">
        <v>685</v>
      </c>
      <c r="G169" s="292" t="s">
        <v>686</v>
      </c>
      <c r="H169" s="300">
        <v>11</v>
      </c>
      <c r="I169" s="292" t="s">
        <v>687</v>
      </c>
      <c r="J169" s="300">
        <v>5</v>
      </c>
      <c r="K169" s="293"/>
      <c r="L169" s="291"/>
      <c r="M169" s="292" t="s">
        <v>388</v>
      </c>
      <c r="N169" s="301"/>
      <c r="O169" s="302">
        <v>1</v>
      </c>
      <c r="P169" s="300">
        <v>15</v>
      </c>
      <c r="Q169" s="303">
        <v>37</v>
      </c>
      <c r="R169" s="302">
        <v>1</v>
      </c>
      <c r="S169" s="292"/>
      <c r="T169" s="300"/>
      <c r="U169" s="293"/>
      <c r="V169" s="296" t="s">
        <v>225</v>
      </c>
      <c r="W169" s="292" t="s">
        <v>688</v>
      </c>
      <c r="X169" s="292"/>
      <c r="Y169" s="292"/>
      <c r="Z169" s="303"/>
      <c r="AA169" s="291"/>
      <c r="AB169" s="300"/>
      <c r="AC169" s="293"/>
      <c r="AD169" s="304"/>
      <c r="AE169" s="301"/>
      <c r="AF169" s="296">
        <v>1</v>
      </c>
      <c r="AG169" s="297">
        <v>6</v>
      </c>
      <c r="AH169" s="305">
        <v>5.88</v>
      </c>
      <c r="AI169" s="306" t="s">
        <v>407</v>
      </c>
      <c r="AJ169" s="302">
        <v>31</v>
      </c>
      <c r="AK169" s="260">
        <f>IF(AJ169="","",(VLOOKUP(AJ169,償却率表!A:B,2,FALSE)))</f>
        <v>3.3000000000000002E-2</v>
      </c>
      <c r="AL169" s="307" t="s">
        <v>153</v>
      </c>
      <c r="AM169" s="262">
        <f>IF(AL169="","",(VLOOKUP(AL169,PD!G:H,2,FALSE)))</f>
        <v>1</v>
      </c>
      <c r="AN169" s="318" t="s">
        <v>689</v>
      </c>
      <c r="AO169" s="309">
        <v>1992</v>
      </c>
      <c r="AP169" s="319" t="s">
        <v>689</v>
      </c>
      <c r="AQ169" s="266">
        <v>1992</v>
      </c>
      <c r="AR169" s="267">
        <f t="shared" si="77"/>
        <v>22</v>
      </c>
      <c r="AS169" s="293" t="s">
        <v>226</v>
      </c>
      <c r="AT169" s="311"/>
      <c r="AU169" s="312"/>
      <c r="AV169" s="313">
        <v>327000</v>
      </c>
      <c r="AW169" s="314"/>
      <c r="AX169" s="296">
        <v>1</v>
      </c>
      <c r="AY169" s="315" t="s">
        <v>438</v>
      </c>
      <c r="AZ169" s="248">
        <f>IF(AY169="","",(VLOOKUP(AY169,PD!J:K,2,FALSE)))</f>
        <v>3</v>
      </c>
      <c r="BA169" s="300">
        <v>2014</v>
      </c>
      <c r="BB169" s="316">
        <f t="shared" si="114"/>
        <v>0</v>
      </c>
      <c r="BC169" s="291"/>
      <c r="BD169" s="292"/>
      <c r="BE169" s="301"/>
      <c r="BF169" s="274">
        <f t="shared" si="78"/>
        <v>0</v>
      </c>
      <c r="BG169" s="275" t="str">
        <f t="shared" si="79"/>
        <v/>
      </c>
      <c r="BH169" s="276" t="str">
        <f t="shared" si="80"/>
        <v/>
      </c>
      <c r="BI169" s="276" t="str">
        <f t="shared" si="81"/>
        <v/>
      </c>
      <c r="BJ169" s="276" t="str">
        <f t="shared" si="82"/>
        <v/>
      </c>
      <c r="BK169" s="276" t="str">
        <f t="shared" si="83"/>
        <v/>
      </c>
      <c r="BL169" s="276" t="str">
        <f t="shared" si="84"/>
        <v/>
      </c>
      <c r="BM169" s="276" t="str">
        <f t="shared" si="85"/>
        <v/>
      </c>
      <c r="BN169" s="276" t="str">
        <f t="shared" si="86"/>
        <v/>
      </c>
      <c r="BO169" s="276" t="str">
        <f t="shared" si="87"/>
        <v/>
      </c>
      <c r="BP169" s="277" t="str">
        <f t="shared" si="88"/>
        <v/>
      </c>
      <c r="BQ169" s="278"/>
      <c r="BR169" s="279"/>
      <c r="BS169" s="280"/>
      <c r="BT169" s="274">
        <f t="shared" si="89"/>
        <v>0</v>
      </c>
      <c r="BU169" s="275" t="str">
        <f t="shared" si="90"/>
        <v/>
      </c>
      <c r="BV169" s="276" t="str">
        <f t="shared" si="91"/>
        <v/>
      </c>
      <c r="BW169" s="276" t="str">
        <f t="shared" si="92"/>
        <v/>
      </c>
      <c r="BX169" s="276" t="str">
        <f t="shared" si="93"/>
        <v/>
      </c>
      <c r="BY169" s="276" t="str">
        <f t="shared" si="94"/>
        <v/>
      </c>
      <c r="BZ169" s="276" t="str">
        <f t="shared" si="95"/>
        <v/>
      </c>
      <c r="CA169" s="276" t="str">
        <f t="shared" si="96"/>
        <v/>
      </c>
      <c r="CB169" s="276" t="str">
        <f t="shared" si="97"/>
        <v/>
      </c>
      <c r="CC169" s="276" t="str">
        <f t="shared" si="98"/>
        <v/>
      </c>
      <c r="CD169" s="276" t="str">
        <f t="shared" si="99"/>
        <v/>
      </c>
      <c r="CE169" s="277" t="str">
        <f t="shared" si="100"/>
        <v/>
      </c>
      <c r="CF169" s="278"/>
      <c r="CG169" s="281"/>
      <c r="CH169" s="281"/>
      <c r="CI169" s="281"/>
      <c r="CJ169" s="280"/>
      <c r="CK169" s="282">
        <f t="shared" si="101"/>
        <v>0</v>
      </c>
      <c r="CL169" s="283">
        <f t="shared" si="102"/>
        <v>327000</v>
      </c>
      <c r="CM169" s="284">
        <f t="shared" si="103"/>
        <v>10791</v>
      </c>
      <c r="CN169" s="284">
        <f t="shared" si="104"/>
        <v>237402</v>
      </c>
      <c r="CO169" s="284">
        <f t="shared" si="105"/>
        <v>89598</v>
      </c>
      <c r="CP169" s="280">
        <f t="shared" si="106"/>
        <v>100389</v>
      </c>
      <c r="CQ169" s="285"/>
      <c r="CR169" s="291"/>
      <c r="CS169" s="293"/>
      <c r="CV169" s="291"/>
      <c r="CW169" s="292"/>
      <c r="CX169" s="292"/>
      <c r="CY169" s="292"/>
      <c r="CZ169" s="292"/>
      <c r="DA169" s="292"/>
      <c r="DB169" s="292"/>
      <c r="DC169" s="292"/>
      <c r="DD169" s="292"/>
      <c r="DE169" s="293"/>
      <c r="DF169" s="291"/>
      <c r="DG169" s="292"/>
      <c r="DH169" s="292"/>
      <c r="DI169" s="292"/>
      <c r="DJ169" s="292"/>
      <c r="DK169" s="292"/>
      <c r="DL169" s="292"/>
      <c r="DM169" s="292"/>
      <c r="DN169" s="292"/>
      <c r="DO169" s="292"/>
      <c r="DP169" s="293"/>
      <c r="DQ169" s="141"/>
      <c r="DR169" s="291"/>
      <c r="DS169" s="292"/>
      <c r="DT169" s="292"/>
      <c r="DU169" s="292"/>
      <c r="DV169" s="292"/>
      <c r="DW169" s="292"/>
      <c r="DX169" s="292"/>
      <c r="DY169" s="292"/>
      <c r="DZ169" s="292"/>
      <c r="EA169" s="292"/>
      <c r="EB169" s="292"/>
      <c r="EC169" s="292"/>
      <c r="ED169" s="292"/>
      <c r="EE169" s="292"/>
      <c r="EF169" s="301"/>
      <c r="EG169" s="301"/>
      <c r="EH169" s="301"/>
      <c r="EI169" s="301"/>
      <c r="EJ169" s="301"/>
      <c r="EK169" s="301"/>
      <c r="EL169" s="301"/>
      <c r="EM169" s="301"/>
      <c r="EN169" s="301"/>
      <c r="EO169" s="317">
        <f t="shared" si="107"/>
        <v>10791</v>
      </c>
      <c r="EP169" s="301"/>
      <c r="EQ169" s="293"/>
      <c r="ES169" s="288">
        <f t="shared" si="108"/>
        <v>2014</v>
      </c>
      <c r="ET169" s="289">
        <f t="shared" si="109"/>
        <v>0</v>
      </c>
      <c r="EU169" s="290">
        <f t="shared" si="110"/>
        <v>0</v>
      </c>
      <c r="EV169" s="290">
        <f t="shared" si="111"/>
        <v>0</v>
      </c>
      <c r="EW169" s="290">
        <f t="shared" si="112"/>
        <v>0</v>
      </c>
      <c r="EX169" s="291"/>
      <c r="EY169" s="292"/>
      <c r="EZ169" s="292"/>
      <c r="FA169" s="293"/>
      <c r="FB169" s="294">
        <f t="shared" si="113"/>
        <v>0</v>
      </c>
    </row>
    <row r="170" spans="1:158" s="287" customFormat="1" x14ac:dyDescent="0.15">
      <c r="A170" s="296">
        <v>156</v>
      </c>
      <c r="B170" s="297"/>
      <c r="C170" s="298" t="s">
        <v>161</v>
      </c>
      <c r="D170" s="248">
        <f>IF(C170="","",(VLOOKUP(C170,PD!A:B,2,FALSE)))</f>
        <v>12</v>
      </c>
      <c r="E170" s="299" t="s">
        <v>412</v>
      </c>
      <c r="F170" s="299" t="s">
        <v>690</v>
      </c>
      <c r="G170" s="292" t="s">
        <v>691</v>
      </c>
      <c r="H170" s="300">
        <v>12</v>
      </c>
      <c r="I170" s="292" t="s">
        <v>692</v>
      </c>
      <c r="J170" s="300">
        <v>5</v>
      </c>
      <c r="K170" s="293"/>
      <c r="L170" s="291"/>
      <c r="M170" s="292" t="s">
        <v>388</v>
      </c>
      <c r="N170" s="301"/>
      <c r="O170" s="302">
        <v>1</v>
      </c>
      <c r="P170" s="300">
        <v>15</v>
      </c>
      <c r="Q170" s="303">
        <v>37</v>
      </c>
      <c r="R170" s="302">
        <v>1</v>
      </c>
      <c r="S170" s="292"/>
      <c r="T170" s="300"/>
      <c r="U170" s="293"/>
      <c r="V170" s="296" t="s">
        <v>225</v>
      </c>
      <c r="W170" s="292" t="s">
        <v>693</v>
      </c>
      <c r="X170" s="292"/>
      <c r="Y170" s="292"/>
      <c r="Z170" s="303"/>
      <c r="AA170" s="291"/>
      <c r="AB170" s="300"/>
      <c r="AC170" s="293"/>
      <c r="AD170" s="304"/>
      <c r="AE170" s="301"/>
      <c r="AF170" s="296">
        <v>1</v>
      </c>
      <c r="AG170" s="297">
        <v>5</v>
      </c>
      <c r="AH170" s="305">
        <v>68.040000000000006</v>
      </c>
      <c r="AI170" s="306" t="s">
        <v>407</v>
      </c>
      <c r="AJ170" s="302">
        <v>24</v>
      </c>
      <c r="AK170" s="260">
        <f>IF(AJ170="","",(VLOOKUP(AJ170,償却率表!A:B,2,FALSE)))</f>
        <v>4.2000000000000003E-2</v>
      </c>
      <c r="AL170" s="307" t="s">
        <v>153</v>
      </c>
      <c r="AM170" s="262">
        <f>IF(AL170="","",(VLOOKUP(AL170,PD!G:H,2,FALSE)))</f>
        <v>1</v>
      </c>
      <c r="AN170" s="318" t="s">
        <v>694</v>
      </c>
      <c r="AO170" s="309">
        <v>1967</v>
      </c>
      <c r="AP170" s="319" t="s">
        <v>694</v>
      </c>
      <c r="AQ170" s="266">
        <v>1967</v>
      </c>
      <c r="AR170" s="267">
        <f t="shared" si="77"/>
        <v>47</v>
      </c>
      <c r="AS170" s="293" t="s">
        <v>226</v>
      </c>
      <c r="AT170" s="311"/>
      <c r="AU170" s="312">
        <v>95000</v>
      </c>
      <c r="AV170" s="313"/>
      <c r="AW170" s="314"/>
      <c r="AX170" s="296">
        <v>1</v>
      </c>
      <c r="AY170" s="315" t="s">
        <v>227</v>
      </c>
      <c r="AZ170" s="248">
        <f>IF(AY170="","",(VLOOKUP(AY170,PD!J:K,2,FALSE)))</f>
        <v>2</v>
      </c>
      <c r="BA170" s="300">
        <v>2014</v>
      </c>
      <c r="BB170" s="316">
        <f t="shared" si="114"/>
        <v>0</v>
      </c>
      <c r="BC170" s="291"/>
      <c r="BD170" s="292"/>
      <c r="BE170" s="301"/>
      <c r="BF170" s="274">
        <f t="shared" si="78"/>
        <v>0</v>
      </c>
      <c r="BG170" s="275" t="str">
        <f t="shared" si="79"/>
        <v/>
      </c>
      <c r="BH170" s="276" t="str">
        <f t="shared" si="80"/>
        <v/>
      </c>
      <c r="BI170" s="276" t="str">
        <f t="shared" si="81"/>
        <v/>
      </c>
      <c r="BJ170" s="276" t="str">
        <f t="shared" si="82"/>
        <v/>
      </c>
      <c r="BK170" s="276" t="str">
        <f t="shared" si="83"/>
        <v/>
      </c>
      <c r="BL170" s="276" t="str">
        <f t="shared" si="84"/>
        <v/>
      </c>
      <c r="BM170" s="276" t="str">
        <f t="shared" si="85"/>
        <v/>
      </c>
      <c r="BN170" s="276" t="str">
        <f t="shared" si="86"/>
        <v/>
      </c>
      <c r="BO170" s="276" t="str">
        <f t="shared" si="87"/>
        <v/>
      </c>
      <c r="BP170" s="277" t="str">
        <f t="shared" si="88"/>
        <v/>
      </c>
      <c r="BQ170" s="278"/>
      <c r="BR170" s="279"/>
      <c r="BS170" s="280"/>
      <c r="BT170" s="274">
        <f t="shared" si="89"/>
        <v>0</v>
      </c>
      <c r="BU170" s="275" t="str">
        <f t="shared" si="90"/>
        <v/>
      </c>
      <c r="BV170" s="276" t="str">
        <f t="shared" si="91"/>
        <v/>
      </c>
      <c r="BW170" s="276" t="str">
        <f t="shared" si="92"/>
        <v/>
      </c>
      <c r="BX170" s="276" t="str">
        <f t="shared" si="93"/>
        <v/>
      </c>
      <c r="BY170" s="276" t="str">
        <f t="shared" si="94"/>
        <v/>
      </c>
      <c r="BZ170" s="276" t="str">
        <f t="shared" si="95"/>
        <v/>
      </c>
      <c r="CA170" s="276" t="str">
        <f t="shared" si="96"/>
        <v/>
      </c>
      <c r="CB170" s="276" t="str">
        <f t="shared" si="97"/>
        <v/>
      </c>
      <c r="CC170" s="276" t="str">
        <f t="shared" si="98"/>
        <v/>
      </c>
      <c r="CD170" s="276" t="str">
        <f t="shared" si="99"/>
        <v/>
      </c>
      <c r="CE170" s="277" t="str">
        <f t="shared" si="100"/>
        <v/>
      </c>
      <c r="CF170" s="278"/>
      <c r="CG170" s="281"/>
      <c r="CH170" s="281"/>
      <c r="CI170" s="281"/>
      <c r="CJ170" s="280"/>
      <c r="CK170" s="282">
        <f t="shared" si="101"/>
        <v>0</v>
      </c>
      <c r="CL170" s="283">
        <f t="shared" si="102"/>
        <v>6463800</v>
      </c>
      <c r="CM170" s="284">
        <f t="shared" si="103"/>
        <v>0</v>
      </c>
      <c r="CN170" s="284">
        <f t="shared" si="104"/>
        <v>6463799</v>
      </c>
      <c r="CO170" s="284">
        <f t="shared" si="105"/>
        <v>1</v>
      </c>
      <c r="CP170" s="280">
        <f t="shared" si="106"/>
        <v>1</v>
      </c>
      <c r="CQ170" s="285"/>
      <c r="CR170" s="291"/>
      <c r="CS170" s="293"/>
      <c r="CV170" s="291"/>
      <c r="CW170" s="292"/>
      <c r="CX170" s="292"/>
      <c r="CY170" s="292"/>
      <c r="CZ170" s="292"/>
      <c r="DA170" s="292"/>
      <c r="DB170" s="292"/>
      <c r="DC170" s="292"/>
      <c r="DD170" s="292"/>
      <c r="DE170" s="293"/>
      <c r="DF170" s="291"/>
      <c r="DG170" s="292"/>
      <c r="DH170" s="292"/>
      <c r="DI170" s="292"/>
      <c r="DJ170" s="292"/>
      <c r="DK170" s="292"/>
      <c r="DL170" s="292"/>
      <c r="DM170" s="292"/>
      <c r="DN170" s="292"/>
      <c r="DO170" s="292"/>
      <c r="DP170" s="293"/>
      <c r="DQ170" s="141"/>
      <c r="DR170" s="291"/>
      <c r="DS170" s="292"/>
      <c r="DT170" s="292"/>
      <c r="DU170" s="292"/>
      <c r="DV170" s="292"/>
      <c r="DW170" s="292"/>
      <c r="DX170" s="292"/>
      <c r="DY170" s="292"/>
      <c r="DZ170" s="292"/>
      <c r="EA170" s="292"/>
      <c r="EB170" s="292"/>
      <c r="EC170" s="292"/>
      <c r="ED170" s="292"/>
      <c r="EE170" s="292"/>
      <c r="EF170" s="301"/>
      <c r="EG170" s="301"/>
      <c r="EH170" s="301"/>
      <c r="EI170" s="301"/>
      <c r="EJ170" s="301"/>
      <c r="EK170" s="301"/>
      <c r="EL170" s="301"/>
      <c r="EM170" s="301"/>
      <c r="EN170" s="301"/>
      <c r="EO170" s="317">
        <f t="shared" si="107"/>
        <v>0</v>
      </c>
      <c r="EP170" s="301"/>
      <c r="EQ170" s="293"/>
      <c r="ES170" s="288">
        <f t="shared" si="108"/>
        <v>2014</v>
      </c>
      <c r="ET170" s="289">
        <f t="shared" si="109"/>
        <v>0</v>
      </c>
      <c r="EU170" s="290">
        <f t="shared" si="110"/>
        <v>0</v>
      </c>
      <c r="EV170" s="290">
        <f t="shared" si="111"/>
        <v>0</v>
      </c>
      <c r="EW170" s="290">
        <f t="shared" si="112"/>
        <v>0</v>
      </c>
      <c r="EX170" s="291"/>
      <c r="EY170" s="292"/>
      <c r="EZ170" s="292"/>
      <c r="FA170" s="293"/>
      <c r="FB170" s="294">
        <f t="shared" si="113"/>
        <v>0</v>
      </c>
    </row>
    <row r="171" spans="1:158" s="287" customFormat="1" x14ac:dyDescent="0.15">
      <c r="A171" s="296">
        <v>157</v>
      </c>
      <c r="B171" s="297"/>
      <c r="C171" s="298" t="s">
        <v>161</v>
      </c>
      <c r="D171" s="248">
        <f>IF(C171="","",(VLOOKUP(C171,PD!A:B,2,FALSE)))</f>
        <v>12</v>
      </c>
      <c r="E171" s="299" t="s">
        <v>412</v>
      </c>
      <c r="F171" s="299" t="s">
        <v>690</v>
      </c>
      <c r="G171" s="292" t="s">
        <v>420</v>
      </c>
      <c r="H171" s="300">
        <v>12</v>
      </c>
      <c r="I171" s="292" t="s">
        <v>692</v>
      </c>
      <c r="J171" s="300">
        <v>5</v>
      </c>
      <c r="K171" s="293"/>
      <c r="L171" s="291"/>
      <c r="M171" s="292" t="s">
        <v>388</v>
      </c>
      <c r="N171" s="301"/>
      <c r="O171" s="302">
        <v>1</v>
      </c>
      <c r="P171" s="300">
        <v>15</v>
      </c>
      <c r="Q171" s="303">
        <v>37</v>
      </c>
      <c r="R171" s="302">
        <v>1</v>
      </c>
      <c r="S171" s="292"/>
      <c r="T171" s="300"/>
      <c r="U171" s="293"/>
      <c r="V171" s="296" t="s">
        <v>225</v>
      </c>
      <c r="W171" s="292" t="s">
        <v>693</v>
      </c>
      <c r="X171" s="292"/>
      <c r="Y171" s="292"/>
      <c r="Z171" s="303"/>
      <c r="AA171" s="291"/>
      <c r="AB171" s="300"/>
      <c r="AC171" s="293"/>
      <c r="AD171" s="304"/>
      <c r="AE171" s="301"/>
      <c r="AF171" s="296">
        <v>1</v>
      </c>
      <c r="AG171" s="297">
        <v>5</v>
      </c>
      <c r="AH171" s="305">
        <v>21</v>
      </c>
      <c r="AI171" s="306" t="s">
        <v>407</v>
      </c>
      <c r="AJ171" s="302">
        <v>24</v>
      </c>
      <c r="AK171" s="260">
        <f>IF(AJ171="","",(VLOOKUP(AJ171,償却率表!A:B,2,FALSE)))</f>
        <v>4.2000000000000003E-2</v>
      </c>
      <c r="AL171" s="307" t="s">
        <v>153</v>
      </c>
      <c r="AM171" s="262">
        <f>IF(AL171="","",(VLOOKUP(AL171,PD!G:H,2,FALSE)))</f>
        <v>1</v>
      </c>
      <c r="AN171" s="318" t="s">
        <v>695</v>
      </c>
      <c r="AO171" s="309">
        <v>1976</v>
      </c>
      <c r="AP171" s="319" t="s">
        <v>695</v>
      </c>
      <c r="AQ171" s="266">
        <v>1976</v>
      </c>
      <c r="AR171" s="267">
        <f t="shared" si="77"/>
        <v>38</v>
      </c>
      <c r="AS171" s="293" t="s">
        <v>226</v>
      </c>
      <c r="AT171" s="311">
        <v>449000</v>
      </c>
      <c r="AU171" s="312"/>
      <c r="AV171" s="313"/>
      <c r="AW171" s="314"/>
      <c r="AX171" s="296"/>
      <c r="AY171" s="315" t="s">
        <v>309</v>
      </c>
      <c r="AZ171" s="248">
        <f>IF(AY171="","",(VLOOKUP(AY171,PD!J:K,2,FALSE)))</f>
        <v>1</v>
      </c>
      <c r="BA171" s="300">
        <v>2014</v>
      </c>
      <c r="BB171" s="316">
        <f t="shared" si="114"/>
        <v>0</v>
      </c>
      <c r="BC171" s="291"/>
      <c r="BD171" s="292"/>
      <c r="BE171" s="301"/>
      <c r="BF171" s="274">
        <f t="shared" si="78"/>
        <v>0</v>
      </c>
      <c r="BG171" s="275" t="str">
        <f t="shared" si="79"/>
        <v/>
      </c>
      <c r="BH171" s="276" t="str">
        <f t="shared" si="80"/>
        <v/>
      </c>
      <c r="BI171" s="276" t="str">
        <f t="shared" si="81"/>
        <v/>
      </c>
      <c r="BJ171" s="276" t="str">
        <f t="shared" si="82"/>
        <v/>
      </c>
      <c r="BK171" s="276" t="str">
        <f t="shared" si="83"/>
        <v/>
      </c>
      <c r="BL171" s="276" t="str">
        <f t="shared" si="84"/>
        <v/>
      </c>
      <c r="BM171" s="276" t="str">
        <f t="shared" si="85"/>
        <v/>
      </c>
      <c r="BN171" s="276" t="str">
        <f t="shared" si="86"/>
        <v/>
      </c>
      <c r="BO171" s="276" t="str">
        <f t="shared" si="87"/>
        <v/>
      </c>
      <c r="BP171" s="277" t="str">
        <f t="shared" si="88"/>
        <v/>
      </c>
      <c r="BQ171" s="278"/>
      <c r="BR171" s="279"/>
      <c r="BS171" s="280"/>
      <c r="BT171" s="274">
        <f t="shared" si="89"/>
        <v>0</v>
      </c>
      <c r="BU171" s="275" t="str">
        <f t="shared" si="90"/>
        <v/>
      </c>
      <c r="BV171" s="276" t="str">
        <f t="shared" si="91"/>
        <v/>
      </c>
      <c r="BW171" s="276" t="str">
        <f t="shared" si="92"/>
        <v/>
      </c>
      <c r="BX171" s="276" t="str">
        <f t="shared" si="93"/>
        <v/>
      </c>
      <c r="BY171" s="276" t="str">
        <f t="shared" si="94"/>
        <v/>
      </c>
      <c r="BZ171" s="276" t="str">
        <f t="shared" si="95"/>
        <v/>
      </c>
      <c r="CA171" s="276" t="str">
        <f t="shared" si="96"/>
        <v/>
      </c>
      <c r="CB171" s="276" t="str">
        <f t="shared" si="97"/>
        <v/>
      </c>
      <c r="CC171" s="276" t="str">
        <f t="shared" si="98"/>
        <v/>
      </c>
      <c r="CD171" s="276" t="str">
        <f t="shared" si="99"/>
        <v/>
      </c>
      <c r="CE171" s="277" t="str">
        <f t="shared" si="100"/>
        <v/>
      </c>
      <c r="CF171" s="278"/>
      <c r="CG171" s="281"/>
      <c r="CH171" s="281"/>
      <c r="CI171" s="281"/>
      <c r="CJ171" s="280"/>
      <c r="CK171" s="282">
        <f t="shared" si="101"/>
        <v>0</v>
      </c>
      <c r="CL171" s="283">
        <f t="shared" si="102"/>
        <v>449000</v>
      </c>
      <c r="CM171" s="284">
        <f t="shared" si="103"/>
        <v>0</v>
      </c>
      <c r="CN171" s="284">
        <f t="shared" si="104"/>
        <v>448999</v>
      </c>
      <c r="CO171" s="284">
        <f t="shared" si="105"/>
        <v>1</v>
      </c>
      <c r="CP171" s="280">
        <f t="shared" si="106"/>
        <v>1</v>
      </c>
      <c r="CQ171" s="285"/>
      <c r="CR171" s="291"/>
      <c r="CS171" s="293"/>
      <c r="CV171" s="291"/>
      <c r="CW171" s="292"/>
      <c r="CX171" s="292"/>
      <c r="CY171" s="292"/>
      <c r="CZ171" s="292"/>
      <c r="DA171" s="292"/>
      <c r="DB171" s="292"/>
      <c r="DC171" s="292"/>
      <c r="DD171" s="292"/>
      <c r="DE171" s="293"/>
      <c r="DF171" s="291"/>
      <c r="DG171" s="292"/>
      <c r="DH171" s="292"/>
      <c r="DI171" s="292"/>
      <c r="DJ171" s="292"/>
      <c r="DK171" s="292"/>
      <c r="DL171" s="292"/>
      <c r="DM171" s="292"/>
      <c r="DN171" s="292"/>
      <c r="DO171" s="292"/>
      <c r="DP171" s="293"/>
      <c r="DQ171" s="141"/>
      <c r="DR171" s="291"/>
      <c r="DS171" s="292"/>
      <c r="DT171" s="292"/>
      <c r="DU171" s="292"/>
      <c r="DV171" s="292"/>
      <c r="DW171" s="292"/>
      <c r="DX171" s="292"/>
      <c r="DY171" s="292"/>
      <c r="DZ171" s="292"/>
      <c r="EA171" s="292"/>
      <c r="EB171" s="292"/>
      <c r="EC171" s="292"/>
      <c r="ED171" s="292"/>
      <c r="EE171" s="292"/>
      <c r="EF171" s="301"/>
      <c r="EG171" s="301"/>
      <c r="EH171" s="301"/>
      <c r="EI171" s="301"/>
      <c r="EJ171" s="301"/>
      <c r="EK171" s="301"/>
      <c r="EL171" s="301"/>
      <c r="EM171" s="301"/>
      <c r="EN171" s="301"/>
      <c r="EO171" s="317">
        <f t="shared" si="107"/>
        <v>0</v>
      </c>
      <c r="EP171" s="301"/>
      <c r="EQ171" s="293"/>
      <c r="ES171" s="288">
        <f t="shared" si="108"/>
        <v>2014</v>
      </c>
      <c r="ET171" s="289">
        <f t="shared" si="109"/>
        <v>0</v>
      </c>
      <c r="EU171" s="290">
        <f t="shared" si="110"/>
        <v>0</v>
      </c>
      <c r="EV171" s="290">
        <f t="shared" si="111"/>
        <v>0</v>
      </c>
      <c r="EW171" s="290">
        <f t="shared" si="112"/>
        <v>0</v>
      </c>
      <c r="EX171" s="291"/>
      <c r="EY171" s="292"/>
      <c r="EZ171" s="292"/>
      <c r="FA171" s="293"/>
      <c r="FB171" s="294">
        <f t="shared" si="113"/>
        <v>0</v>
      </c>
    </row>
    <row r="172" spans="1:158" s="287" customFormat="1" x14ac:dyDescent="0.15">
      <c r="A172" s="296">
        <v>158</v>
      </c>
      <c r="B172" s="297"/>
      <c r="C172" s="298" t="s">
        <v>161</v>
      </c>
      <c r="D172" s="248">
        <f>IF(C172="","",(VLOOKUP(C172,PD!A:B,2,FALSE)))</f>
        <v>12</v>
      </c>
      <c r="E172" s="299" t="s">
        <v>412</v>
      </c>
      <c r="F172" s="299" t="s">
        <v>690</v>
      </c>
      <c r="G172" s="292" t="s">
        <v>677</v>
      </c>
      <c r="H172" s="300">
        <v>12</v>
      </c>
      <c r="I172" s="292" t="s">
        <v>692</v>
      </c>
      <c r="J172" s="300">
        <v>5</v>
      </c>
      <c r="K172" s="293"/>
      <c r="L172" s="291"/>
      <c r="M172" s="292" t="s">
        <v>388</v>
      </c>
      <c r="N172" s="301"/>
      <c r="O172" s="302">
        <v>1</v>
      </c>
      <c r="P172" s="300">
        <v>15</v>
      </c>
      <c r="Q172" s="303">
        <v>37</v>
      </c>
      <c r="R172" s="302">
        <v>1</v>
      </c>
      <c r="S172" s="292"/>
      <c r="T172" s="300"/>
      <c r="U172" s="293"/>
      <c r="V172" s="296" t="s">
        <v>225</v>
      </c>
      <c r="W172" s="292" t="s">
        <v>693</v>
      </c>
      <c r="X172" s="292"/>
      <c r="Y172" s="292"/>
      <c r="Z172" s="303"/>
      <c r="AA172" s="291"/>
      <c r="AB172" s="300"/>
      <c r="AC172" s="293"/>
      <c r="AD172" s="304"/>
      <c r="AE172" s="301"/>
      <c r="AF172" s="296">
        <v>1</v>
      </c>
      <c r="AG172" s="297">
        <v>4</v>
      </c>
      <c r="AH172" s="305">
        <v>181.05</v>
      </c>
      <c r="AI172" s="306" t="s">
        <v>407</v>
      </c>
      <c r="AJ172" s="302">
        <v>31</v>
      </c>
      <c r="AK172" s="260">
        <f>IF(AJ172="","",(VLOOKUP(AJ172,償却率表!A:B,2,FALSE)))</f>
        <v>3.3000000000000002E-2</v>
      </c>
      <c r="AL172" s="307" t="s">
        <v>153</v>
      </c>
      <c r="AM172" s="262">
        <f>IF(AL172="","",(VLOOKUP(AL172,PD!G:H,2,FALSE)))</f>
        <v>1</v>
      </c>
      <c r="AN172" s="318" t="s">
        <v>696</v>
      </c>
      <c r="AO172" s="309">
        <v>1982</v>
      </c>
      <c r="AP172" s="319" t="s">
        <v>696</v>
      </c>
      <c r="AQ172" s="266">
        <v>1982</v>
      </c>
      <c r="AR172" s="267">
        <f t="shared" si="77"/>
        <v>32</v>
      </c>
      <c r="AS172" s="293" t="s">
        <v>226</v>
      </c>
      <c r="AT172" s="311">
        <v>8200000</v>
      </c>
      <c r="AU172" s="312"/>
      <c r="AV172" s="313"/>
      <c r="AW172" s="314"/>
      <c r="AX172" s="296"/>
      <c r="AY172" s="315" t="s">
        <v>309</v>
      </c>
      <c r="AZ172" s="248">
        <f>IF(AY172="","",(VLOOKUP(AY172,PD!J:K,2,FALSE)))</f>
        <v>1</v>
      </c>
      <c r="BA172" s="300">
        <v>2014</v>
      </c>
      <c r="BB172" s="316">
        <f t="shared" si="114"/>
        <v>0</v>
      </c>
      <c r="BC172" s="291"/>
      <c r="BD172" s="292"/>
      <c r="BE172" s="301"/>
      <c r="BF172" s="274">
        <f t="shared" si="78"/>
        <v>0</v>
      </c>
      <c r="BG172" s="275" t="str">
        <f t="shared" si="79"/>
        <v/>
      </c>
      <c r="BH172" s="276" t="str">
        <f t="shared" si="80"/>
        <v/>
      </c>
      <c r="BI172" s="276" t="str">
        <f t="shared" si="81"/>
        <v/>
      </c>
      <c r="BJ172" s="276" t="str">
        <f t="shared" si="82"/>
        <v/>
      </c>
      <c r="BK172" s="276" t="str">
        <f t="shared" si="83"/>
        <v/>
      </c>
      <c r="BL172" s="276" t="str">
        <f t="shared" si="84"/>
        <v/>
      </c>
      <c r="BM172" s="276" t="str">
        <f t="shared" si="85"/>
        <v/>
      </c>
      <c r="BN172" s="276" t="str">
        <f t="shared" si="86"/>
        <v/>
      </c>
      <c r="BO172" s="276" t="str">
        <f t="shared" si="87"/>
        <v/>
      </c>
      <c r="BP172" s="277" t="str">
        <f t="shared" si="88"/>
        <v/>
      </c>
      <c r="BQ172" s="278"/>
      <c r="BR172" s="279"/>
      <c r="BS172" s="280"/>
      <c r="BT172" s="274">
        <f t="shared" si="89"/>
        <v>0</v>
      </c>
      <c r="BU172" s="275" t="str">
        <f t="shared" si="90"/>
        <v/>
      </c>
      <c r="BV172" s="276" t="str">
        <f t="shared" si="91"/>
        <v/>
      </c>
      <c r="BW172" s="276" t="str">
        <f t="shared" si="92"/>
        <v/>
      </c>
      <c r="BX172" s="276" t="str">
        <f t="shared" si="93"/>
        <v/>
      </c>
      <c r="BY172" s="276" t="str">
        <f t="shared" si="94"/>
        <v/>
      </c>
      <c r="BZ172" s="276" t="str">
        <f t="shared" si="95"/>
        <v/>
      </c>
      <c r="CA172" s="276" t="str">
        <f t="shared" si="96"/>
        <v/>
      </c>
      <c r="CB172" s="276" t="str">
        <f t="shared" si="97"/>
        <v/>
      </c>
      <c r="CC172" s="276" t="str">
        <f t="shared" si="98"/>
        <v/>
      </c>
      <c r="CD172" s="276" t="str">
        <f t="shared" si="99"/>
        <v/>
      </c>
      <c r="CE172" s="277" t="str">
        <f t="shared" si="100"/>
        <v/>
      </c>
      <c r="CF172" s="278"/>
      <c r="CG172" s="281"/>
      <c r="CH172" s="281"/>
      <c r="CI172" s="281"/>
      <c r="CJ172" s="280"/>
      <c r="CK172" s="282">
        <f t="shared" si="101"/>
        <v>0</v>
      </c>
      <c r="CL172" s="283">
        <f t="shared" si="102"/>
        <v>8200000</v>
      </c>
      <c r="CM172" s="284">
        <f t="shared" si="103"/>
        <v>0</v>
      </c>
      <c r="CN172" s="284">
        <f t="shared" si="104"/>
        <v>8199999</v>
      </c>
      <c r="CO172" s="284">
        <f t="shared" si="105"/>
        <v>1</v>
      </c>
      <c r="CP172" s="280">
        <f t="shared" si="106"/>
        <v>1</v>
      </c>
      <c r="CQ172" s="285"/>
      <c r="CR172" s="291"/>
      <c r="CS172" s="293"/>
      <c r="CV172" s="291"/>
      <c r="CW172" s="292"/>
      <c r="CX172" s="292"/>
      <c r="CY172" s="292"/>
      <c r="CZ172" s="292"/>
      <c r="DA172" s="292"/>
      <c r="DB172" s="292"/>
      <c r="DC172" s="292"/>
      <c r="DD172" s="292"/>
      <c r="DE172" s="293"/>
      <c r="DF172" s="291"/>
      <c r="DG172" s="292"/>
      <c r="DH172" s="292"/>
      <c r="DI172" s="292"/>
      <c r="DJ172" s="292"/>
      <c r="DK172" s="292"/>
      <c r="DL172" s="292"/>
      <c r="DM172" s="292"/>
      <c r="DN172" s="292"/>
      <c r="DO172" s="292"/>
      <c r="DP172" s="293"/>
      <c r="DQ172" s="141"/>
      <c r="DR172" s="291"/>
      <c r="DS172" s="292"/>
      <c r="DT172" s="292"/>
      <c r="DU172" s="292"/>
      <c r="DV172" s="292"/>
      <c r="DW172" s="292"/>
      <c r="DX172" s="292"/>
      <c r="DY172" s="292"/>
      <c r="DZ172" s="292"/>
      <c r="EA172" s="292"/>
      <c r="EB172" s="292"/>
      <c r="EC172" s="292"/>
      <c r="ED172" s="292"/>
      <c r="EE172" s="292"/>
      <c r="EF172" s="301"/>
      <c r="EG172" s="301"/>
      <c r="EH172" s="301"/>
      <c r="EI172" s="301"/>
      <c r="EJ172" s="301"/>
      <c r="EK172" s="301"/>
      <c r="EL172" s="301"/>
      <c r="EM172" s="301"/>
      <c r="EN172" s="301"/>
      <c r="EO172" s="317">
        <f t="shared" si="107"/>
        <v>0</v>
      </c>
      <c r="EP172" s="301"/>
      <c r="EQ172" s="293"/>
      <c r="ES172" s="288">
        <f t="shared" si="108"/>
        <v>2014</v>
      </c>
      <c r="ET172" s="289">
        <f t="shared" si="109"/>
        <v>0</v>
      </c>
      <c r="EU172" s="290">
        <f t="shared" si="110"/>
        <v>0</v>
      </c>
      <c r="EV172" s="290">
        <f t="shared" si="111"/>
        <v>0</v>
      </c>
      <c r="EW172" s="290">
        <f t="shared" si="112"/>
        <v>0</v>
      </c>
      <c r="EX172" s="291"/>
      <c r="EY172" s="292"/>
      <c r="EZ172" s="292"/>
      <c r="FA172" s="293"/>
      <c r="FB172" s="294">
        <f t="shared" si="113"/>
        <v>0</v>
      </c>
    </row>
    <row r="173" spans="1:158" s="287" customFormat="1" x14ac:dyDescent="0.15">
      <c r="A173" s="296">
        <v>159</v>
      </c>
      <c r="B173" s="297"/>
      <c r="C173" s="298" t="s">
        <v>161</v>
      </c>
      <c r="D173" s="248">
        <f>IF(C173="","",(VLOOKUP(C173,PD!A:B,2,FALSE)))</f>
        <v>12</v>
      </c>
      <c r="E173" s="299" t="s">
        <v>412</v>
      </c>
      <c r="F173" s="299" t="s">
        <v>697</v>
      </c>
      <c r="G173" s="292" t="s">
        <v>439</v>
      </c>
      <c r="H173" s="300">
        <v>12</v>
      </c>
      <c r="I173" s="292" t="s">
        <v>698</v>
      </c>
      <c r="J173" s="300">
        <v>5</v>
      </c>
      <c r="K173" s="293"/>
      <c r="L173" s="291"/>
      <c r="M173" s="292" t="s">
        <v>388</v>
      </c>
      <c r="N173" s="301"/>
      <c r="O173" s="302">
        <v>1</v>
      </c>
      <c r="P173" s="300">
        <v>15</v>
      </c>
      <c r="Q173" s="303">
        <v>37</v>
      </c>
      <c r="R173" s="302">
        <v>1</v>
      </c>
      <c r="S173" s="292"/>
      <c r="T173" s="300"/>
      <c r="U173" s="293"/>
      <c r="V173" s="296" t="s">
        <v>225</v>
      </c>
      <c r="W173" s="292" t="s">
        <v>699</v>
      </c>
      <c r="X173" s="292"/>
      <c r="Y173" s="292"/>
      <c r="Z173" s="303"/>
      <c r="AA173" s="291"/>
      <c r="AB173" s="300"/>
      <c r="AC173" s="293"/>
      <c r="AD173" s="304"/>
      <c r="AE173" s="301"/>
      <c r="AF173" s="296">
        <v>1</v>
      </c>
      <c r="AG173" s="297">
        <v>5</v>
      </c>
      <c r="AH173" s="305">
        <v>11</v>
      </c>
      <c r="AI173" s="306" t="s">
        <v>407</v>
      </c>
      <c r="AJ173" s="302">
        <v>15</v>
      </c>
      <c r="AK173" s="260">
        <f>IF(AJ173="","",(VLOOKUP(AJ173,償却率表!A:B,2,FALSE)))</f>
        <v>6.7000000000000004E-2</v>
      </c>
      <c r="AL173" s="307" t="s">
        <v>153</v>
      </c>
      <c r="AM173" s="262">
        <f>IF(AL173="","",(VLOOKUP(AL173,PD!G:H,2,FALSE)))</f>
        <v>1</v>
      </c>
      <c r="AN173" s="318" t="s">
        <v>458</v>
      </c>
      <c r="AO173" s="309">
        <v>1991</v>
      </c>
      <c r="AP173" s="319" t="s">
        <v>458</v>
      </c>
      <c r="AQ173" s="266">
        <v>1991</v>
      </c>
      <c r="AR173" s="267">
        <f t="shared" si="77"/>
        <v>23</v>
      </c>
      <c r="AS173" s="293" t="s">
        <v>226</v>
      </c>
      <c r="AT173" s="311">
        <v>3452000</v>
      </c>
      <c r="AU173" s="312"/>
      <c r="AV173" s="313"/>
      <c r="AW173" s="314"/>
      <c r="AX173" s="296"/>
      <c r="AY173" s="315" t="s">
        <v>309</v>
      </c>
      <c r="AZ173" s="248">
        <f>IF(AY173="","",(VLOOKUP(AY173,PD!J:K,2,FALSE)))</f>
        <v>1</v>
      </c>
      <c r="BA173" s="300">
        <v>2014</v>
      </c>
      <c r="BB173" s="316">
        <f t="shared" si="114"/>
        <v>0</v>
      </c>
      <c r="BC173" s="291"/>
      <c r="BD173" s="292"/>
      <c r="BE173" s="301"/>
      <c r="BF173" s="274">
        <f t="shared" si="78"/>
        <v>0</v>
      </c>
      <c r="BG173" s="275" t="str">
        <f t="shared" si="79"/>
        <v/>
      </c>
      <c r="BH173" s="276" t="str">
        <f t="shared" si="80"/>
        <v/>
      </c>
      <c r="BI173" s="276" t="str">
        <f t="shared" si="81"/>
        <v/>
      </c>
      <c r="BJ173" s="276" t="str">
        <f t="shared" si="82"/>
        <v/>
      </c>
      <c r="BK173" s="276" t="str">
        <f t="shared" si="83"/>
        <v/>
      </c>
      <c r="BL173" s="276" t="str">
        <f t="shared" si="84"/>
        <v/>
      </c>
      <c r="BM173" s="276" t="str">
        <f t="shared" si="85"/>
        <v/>
      </c>
      <c r="BN173" s="276" t="str">
        <f t="shared" si="86"/>
        <v/>
      </c>
      <c r="BO173" s="276" t="str">
        <f t="shared" si="87"/>
        <v/>
      </c>
      <c r="BP173" s="277" t="str">
        <f t="shared" si="88"/>
        <v/>
      </c>
      <c r="BQ173" s="278"/>
      <c r="BR173" s="279"/>
      <c r="BS173" s="280"/>
      <c r="BT173" s="274">
        <f t="shared" si="89"/>
        <v>0</v>
      </c>
      <c r="BU173" s="275" t="str">
        <f t="shared" si="90"/>
        <v/>
      </c>
      <c r="BV173" s="276" t="str">
        <f t="shared" si="91"/>
        <v/>
      </c>
      <c r="BW173" s="276" t="str">
        <f t="shared" si="92"/>
        <v/>
      </c>
      <c r="BX173" s="276" t="str">
        <f t="shared" si="93"/>
        <v/>
      </c>
      <c r="BY173" s="276" t="str">
        <f t="shared" si="94"/>
        <v/>
      </c>
      <c r="BZ173" s="276" t="str">
        <f t="shared" si="95"/>
        <v/>
      </c>
      <c r="CA173" s="276" t="str">
        <f t="shared" si="96"/>
        <v/>
      </c>
      <c r="CB173" s="276" t="str">
        <f t="shared" si="97"/>
        <v/>
      </c>
      <c r="CC173" s="276" t="str">
        <f t="shared" si="98"/>
        <v/>
      </c>
      <c r="CD173" s="276" t="str">
        <f t="shared" si="99"/>
        <v/>
      </c>
      <c r="CE173" s="277" t="str">
        <f t="shared" si="100"/>
        <v/>
      </c>
      <c r="CF173" s="278"/>
      <c r="CG173" s="281"/>
      <c r="CH173" s="281"/>
      <c r="CI173" s="281"/>
      <c r="CJ173" s="280"/>
      <c r="CK173" s="282">
        <f t="shared" si="101"/>
        <v>0</v>
      </c>
      <c r="CL173" s="283">
        <f t="shared" si="102"/>
        <v>3452000</v>
      </c>
      <c r="CM173" s="284">
        <f t="shared" si="103"/>
        <v>0</v>
      </c>
      <c r="CN173" s="284">
        <f t="shared" si="104"/>
        <v>3451999</v>
      </c>
      <c r="CO173" s="284">
        <f t="shared" si="105"/>
        <v>1</v>
      </c>
      <c r="CP173" s="280">
        <f t="shared" si="106"/>
        <v>1</v>
      </c>
      <c r="CQ173" s="285"/>
      <c r="CR173" s="291"/>
      <c r="CS173" s="293"/>
      <c r="CV173" s="291"/>
      <c r="CW173" s="292"/>
      <c r="CX173" s="292"/>
      <c r="CY173" s="292"/>
      <c r="CZ173" s="292"/>
      <c r="DA173" s="292"/>
      <c r="DB173" s="292"/>
      <c r="DC173" s="292"/>
      <c r="DD173" s="292"/>
      <c r="DE173" s="293"/>
      <c r="DF173" s="291"/>
      <c r="DG173" s="292"/>
      <c r="DH173" s="292"/>
      <c r="DI173" s="292"/>
      <c r="DJ173" s="292"/>
      <c r="DK173" s="292"/>
      <c r="DL173" s="292"/>
      <c r="DM173" s="292"/>
      <c r="DN173" s="292"/>
      <c r="DO173" s="292"/>
      <c r="DP173" s="293"/>
      <c r="DQ173" s="141"/>
      <c r="DR173" s="291"/>
      <c r="DS173" s="292"/>
      <c r="DT173" s="292"/>
      <c r="DU173" s="292"/>
      <c r="DV173" s="292"/>
      <c r="DW173" s="292"/>
      <c r="DX173" s="292"/>
      <c r="DY173" s="292"/>
      <c r="DZ173" s="292"/>
      <c r="EA173" s="292"/>
      <c r="EB173" s="292"/>
      <c r="EC173" s="292"/>
      <c r="ED173" s="292"/>
      <c r="EE173" s="292"/>
      <c r="EF173" s="301"/>
      <c r="EG173" s="301"/>
      <c r="EH173" s="301"/>
      <c r="EI173" s="301"/>
      <c r="EJ173" s="301"/>
      <c r="EK173" s="301"/>
      <c r="EL173" s="301"/>
      <c r="EM173" s="301"/>
      <c r="EN173" s="301"/>
      <c r="EO173" s="317">
        <f t="shared" si="107"/>
        <v>0</v>
      </c>
      <c r="EP173" s="301"/>
      <c r="EQ173" s="293"/>
      <c r="ES173" s="288">
        <f t="shared" si="108"/>
        <v>2014</v>
      </c>
      <c r="ET173" s="289">
        <f t="shared" si="109"/>
        <v>0</v>
      </c>
      <c r="EU173" s="290">
        <f t="shared" si="110"/>
        <v>0</v>
      </c>
      <c r="EV173" s="290">
        <f t="shared" si="111"/>
        <v>0</v>
      </c>
      <c r="EW173" s="290">
        <f t="shared" si="112"/>
        <v>0</v>
      </c>
      <c r="EX173" s="291"/>
      <c r="EY173" s="292"/>
      <c r="EZ173" s="292"/>
      <c r="FA173" s="293"/>
      <c r="FB173" s="294">
        <f t="shared" si="113"/>
        <v>0</v>
      </c>
    </row>
    <row r="174" spans="1:158" s="287" customFormat="1" x14ac:dyDescent="0.15">
      <c r="A174" s="296">
        <v>160</v>
      </c>
      <c r="B174" s="297"/>
      <c r="C174" s="298" t="s">
        <v>161</v>
      </c>
      <c r="D174" s="248">
        <f>IF(C174="","",(VLOOKUP(C174,PD!A:B,2,FALSE)))</f>
        <v>12</v>
      </c>
      <c r="E174" s="299" t="s">
        <v>412</v>
      </c>
      <c r="F174" s="299" t="s">
        <v>700</v>
      </c>
      <c r="G174" s="292" t="s">
        <v>701</v>
      </c>
      <c r="H174" s="300">
        <v>7</v>
      </c>
      <c r="I174" s="292" t="s">
        <v>702</v>
      </c>
      <c r="J174" s="300">
        <v>7</v>
      </c>
      <c r="K174" s="293"/>
      <c r="L174" s="291"/>
      <c r="M174" s="292" t="s">
        <v>388</v>
      </c>
      <c r="N174" s="301"/>
      <c r="O174" s="302">
        <v>1</v>
      </c>
      <c r="P174" s="300">
        <v>15</v>
      </c>
      <c r="Q174" s="303">
        <v>37</v>
      </c>
      <c r="R174" s="302">
        <v>1</v>
      </c>
      <c r="S174" s="292"/>
      <c r="T174" s="300"/>
      <c r="U174" s="293"/>
      <c r="V174" s="296" t="s">
        <v>225</v>
      </c>
      <c r="W174" s="292" t="s">
        <v>703</v>
      </c>
      <c r="X174" s="292"/>
      <c r="Y174" s="292"/>
      <c r="Z174" s="303"/>
      <c r="AA174" s="291"/>
      <c r="AB174" s="300"/>
      <c r="AC174" s="293"/>
      <c r="AD174" s="304"/>
      <c r="AE174" s="301"/>
      <c r="AF174" s="296">
        <v>1</v>
      </c>
      <c r="AG174" s="297">
        <v>4</v>
      </c>
      <c r="AH174" s="305">
        <v>370</v>
      </c>
      <c r="AI174" s="306" t="s">
        <v>407</v>
      </c>
      <c r="AJ174" s="302">
        <v>34</v>
      </c>
      <c r="AK174" s="260">
        <f>IF(AJ174="","",(VLOOKUP(AJ174,償却率表!A:B,2,FALSE)))</f>
        <v>0.03</v>
      </c>
      <c r="AL174" s="307" t="s">
        <v>153</v>
      </c>
      <c r="AM174" s="262">
        <f>IF(AL174="","",(VLOOKUP(AL174,PD!G:H,2,FALSE)))</f>
        <v>1</v>
      </c>
      <c r="AN174" s="318" t="s">
        <v>704</v>
      </c>
      <c r="AO174" s="309">
        <v>1982</v>
      </c>
      <c r="AP174" s="319" t="s">
        <v>704</v>
      </c>
      <c r="AQ174" s="266">
        <v>1982</v>
      </c>
      <c r="AR174" s="267">
        <f t="shared" si="77"/>
        <v>32</v>
      </c>
      <c r="AS174" s="293" t="s">
        <v>226</v>
      </c>
      <c r="AT174" s="311">
        <v>76500000</v>
      </c>
      <c r="AU174" s="312"/>
      <c r="AV174" s="313"/>
      <c r="AW174" s="314"/>
      <c r="AX174" s="296"/>
      <c r="AY174" s="315" t="s">
        <v>309</v>
      </c>
      <c r="AZ174" s="248">
        <f>IF(AY174="","",(VLOOKUP(AY174,PD!J:K,2,FALSE)))</f>
        <v>1</v>
      </c>
      <c r="BA174" s="300">
        <v>2014</v>
      </c>
      <c r="BB174" s="316">
        <f t="shared" si="114"/>
        <v>0</v>
      </c>
      <c r="BC174" s="291"/>
      <c r="BD174" s="292"/>
      <c r="BE174" s="301"/>
      <c r="BF174" s="274">
        <f t="shared" si="78"/>
        <v>0</v>
      </c>
      <c r="BG174" s="275" t="str">
        <f t="shared" si="79"/>
        <v/>
      </c>
      <c r="BH174" s="276" t="str">
        <f t="shared" si="80"/>
        <v/>
      </c>
      <c r="BI174" s="276" t="str">
        <f t="shared" si="81"/>
        <v/>
      </c>
      <c r="BJ174" s="276" t="str">
        <f t="shared" si="82"/>
        <v/>
      </c>
      <c r="BK174" s="276" t="str">
        <f t="shared" si="83"/>
        <v/>
      </c>
      <c r="BL174" s="276" t="str">
        <f t="shared" si="84"/>
        <v/>
      </c>
      <c r="BM174" s="276" t="str">
        <f t="shared" si="85"/>
        <v/>
      </c>
      <c r="BN174" s="276" t="str">
        <f t="shared" si="86"/>
        <v/>
      </c>
      <c r="BO174" s="276" t="str">
        <f t="shared" si="87"/>
        <v/>
      </c>
      <c r="BP174" s="277" t="str">
        <f t="shared" si="88"/>
        <v/>
      </c>
      <c r="BQ174" s="278"/>
      <c r="BR174" s="279"/>
      <c r="BS174" s="280"/>
      <c r="BT174" s="274">
        <f t="shared" si="89"/>
        <v>0</v>
      </c>
      <c r="BU174" s="275" t="str">
        <f t="shared" si="90"/>
        <v/>
      </c>
      <c r="BV174" s="276" t="str">
        <f t="shared" si="91"/>
        <v/>
      </c>
      <c r="BW174" s="276" t="str">
        <f t="shared" si="92"/>
        <v/>
      </c>
      <c r="BX174" s="276" t="str">
        <f t="shared" si="93"/>
        <v/>
      </c>
      <c r="BY174" s="276" t="str">
        <f t="shared" si="94"/>
        <v/>
      </c>
      <c r="BZ174" s="276" t="str">
        <f t="shared" si="95"/>
        <v/>
      </c>
      <c r="CA174" s="276" t="str">
        <f t="shared" si="96"/>
        <v/>
      </c>
      <c r="CB174" s="276" t="str">
        <f t="shared" si="97"/>
        <v/>
      </c>
      <c r="CC174" s="276" t="str">
        <f t="shared" si="98"/>
        <v/>
      </c>
      <c r="CD174" s="276" t="str">
        <f t="shared" si="99"/>
        <v/>
      </c>
      <c r="CE174" s="277" t="str">
        <f t="shared" si="100"/>
        <v/>
      </c>
      <c r="CF174" s="278"/>
      <c r="CG174" s="281"/>
      <c r="CH174" s="281"/>
      <c r="CI174" s="281"/>
      <c r="CJ174" s="280"/>
      <c r="CK174" s="282">
        <f t="shared" si="101"/>
        <v>0</v>
      </c>
      <c r="CL174" s="283">
        <f t="shared" si="102"/>
        <v>76500000</v>
      </c>
      <c r="CM174" s="284">
        <f t="shared" si="103"/>
        <v>2295000</v>
      </c>
      <c r="CN174" s="284">
        <f t="shared" si="104"/>
        <v>73440000</v>
      </c>
      <c r="CO174" s="284">
        <f t="shared" si="105"/>
        <v>3060000</v>
      </c>
      <c r="CP174" s="280">
        <f t="shared" si="106"/>
        <v>5355000</v>
      </c>
      <c r="CQ174" s="285"/>
      <c r="CR174" s="291"/>
      <c r="CS174" s="293"/>
      <c r="CV174" s="291"/>
      <c r="CW174" s="292"/>
      <c r="CX174" s="292"/>
      <c r="CY174" s="292"/>
      <c r="CZ174" s="292"/>
      <c r="DA174" s="292"/>
      <c r="DB174" s="292"/>
      <c r="DC174" s="292"/>
      <c r="DD174" s="292"/>
      <c r="DE174" s="293"/>
      <c r="DF174" s="291"/>
      <c r="DG174" s="292"/>
      <c r="DH174" s="292"/>
      <c r="DI174" s="292"/>
      <c r="DJ174" s="292"/>
      <c r="DK174" s="292"/>
      <c r="DL174" s="292"/>
      <c r="DM174" s="292"/>
      <c r="DN174" s="292"/>
      <c r="DO174" s="292"/>
      <c r="DP174" s="293"/>
      <c r="DQ174" s="141"/>
      <c r="DR174" s="291"/>
      <c r="DS174" s="292"/>
      <c r="DT174" s="292"/>
      <c r="DU174" s="292"/>
      <c r="DV174" s="292"/>
      <c r="DW174" s="292"/>
      <c r="DX174" s="292"/>
      <c r="DY174" s="292"/>
      <c r="DZ174" s="292"/>
      <c r="EA174" s="292"/>
      <c r="EB174" s="292"/>
      <c r="EC174" s="292"/>
      <c r="ED174" s="292"/>
      <c r="EE174" s="292"/>
      <c r="EF174" s="301"/>
      <c r="EG174" s="301"/>
      <c r="EH174" s="301"/>
      <c r="EI174" s="301"/>
      <c r="EJ174" s="301"/>
      <c r="EK174" s="301"/>
      <c r="EL174" s="301"/>
      <c r="EM174" s="301"/>
      <c r="EN174" s="301"/>
      <c r="EO174" s="317">
        <f t="shared" si="107"/>
        <v>2295000</v>
      </c>
      <c r="EP174" s="301"/>
      <c r="EQ174" s="293"/>
      <c r="ES174" s="288">
        <f t="shared" si="108"/>
        <v>2014</v>
      </c>
      <c r="ET174" s="289">
        <f t="shared" si="109"/>
        <v>0</v>
      </c>
      <c r="EU174" s="290">
        <f t="shared" si="110"/>
        <v>0</v>
      </c>
      <c r="EV174" s="290">
        <f t="shared" si="111"/>
        <v>0</v>
      </c>
      <c r="EW174" s="290">
        <f t="shared" si="112"/>
        <v>0</v>
      </c>
      <c r="EX174" s="291"/>
      <c r="EY174" s="292"/>
      <c r="EZ174" s="292"/>
      <c r="FA174" s="293"/>
      <c r="FB174" s="294">
        <f t="shared" si="113"/>
        <v>0</v>
      </c>
    </row>
    <row r="175" spans="1:158" s="287" customFormat="1" x14ac:dyDescent="0.15">
      <c r="A175" s="296">
        <v>161</v>
      </c>
      <c r="B175" s="297"/>
      <c r="C175" s="298" t="s">
        <v>161</v>
      </c>
      <c r="D175" s="248">
        <f>IF(C175="","",(VLOOKUP(C175,PD!A:B,2,FALSE)))</f>
        <v>12</v>
      </c>
      <c r="E175" s="299" t="s">
        <v>412</v>
      </c>
      <c r="F175" s="299" t="s">
        <v>700</v>
      </c>
      <c r="G175" s="292" t="s">
        <v>420</v>
      </c>
      <c r="H175" s="300">
        <v>7</v>
      </c>
      <c r="I175" s="292" t="s">
        <v>702</v>
      </c>
      <c r="J175" s="300">
        <v>7</v>
      </c>
      <c r="K175" s="293"/>
      <c r="L175" s="291"/>
      <c r="M175" s="292" t="s">
        <v>388</v>
      </c>
      <c r="N175" s="301"/>
      <c r="O175" s="302">
        <v>1</v>
      </c>
      <c r="P175" s="300">
        <v>15</v>
      </c>
      <c r="Q175" s="303">
        <v>37</v>
      </c>
      <c r="R175" s="302">
        <v>1</v>
      </c>
      <c r="S175" s="292"/>
      <c r="T175" s="300"/>
      <c r="U175" s="293"/>
      <c r="V175" s="296" t="s">
        <v>225</v>
      </c>
      <c r="W175" s="292" t="s">
        <v>703</v>
      </c>
      <c r="X175" s="292"/>
      <c r="Y175" s="292"/>
      <c r="Z175" s="303"/>
      <c r="AA175" s="291"/>
      <c r="AB175" s="300"/>
      <c r="AC175" s="293"/>
      <c r="AD175" s="304"/>
      <c r="AE175" s="301"/>
      <c r="AF175" s="296">
        <v>2</v>
      </c>
      <c r="AG175" s="297">
        <v>5</v>
      </c>
      <c r="AH175" s="305">
        <v>293</v>
      </c>
      <c r="AI175" s="306" t="s">
        <v>407</v>
      </c>
      <c r="AJ175" s="302">
        <v>15</v>
      </c>
      <c r="AK175" s="260">
        <f>IF(AJ175="","",(VLOOKUP(AJ175,償却率表!A:B,2,FALSE)))</f>
        <v>6.7000000000000004E-2</v>
      </c>
      <c r="AL175" s="307" t="s">
        <v>153</v>
      </c>
      <c r="AM175" s="262">
        <f>IF(AL175="","",(VLOOKUP(AL175,PD!G:H,2,FALSE)))</f>
        <v>1</v>
      </c>
      <c r="AN175" s="318" t="s">
        <v>704</v>
      </c>
      <c r="AO175" s="309">
        <v>1982</v>
      </c>
      <c r="AP175" s="319" t="s">
        <v>704</v>
      </c>
      <c r="AQ175" s="266">
        <v>1982</v>
      </c>
      <c r="AR175" s="267">
        <f t="shared" si="77"/>
        <v>32</v>
      </c>
      <c r="AS175" s="293" t="s">
        <v>226</v>
      </c>
      <c r="AT175" s="311">
        <v>26370000</v>
      </c>
      <c r="AU175" s="312"/>
      <c r="AV175" s="313"/>
      <c r="AW175" s="314"/>
      <c r="AX175" s="296"/>
      <c r="AY175" s="315" t="s">
        <v>309</v>
      </c>
      <c r="AZ175" s="248">
        <f>IF(AY175="","",(VLOOKUP(AY175,PD!J:K,2,FALSE)))</f>
        <v>1</v>
      </c>
      <c r="BA175" s="300">
        <v>2014</v>
      </c>
      <c r="BB175" s="316">
        <f t="shared" si="114"/>
        <v>0</v>
      </c>
      <c r="BC175" s="291"/>
      <c r="BD175" s="292"/>
      <c r="BE175" s="301"/>
      <c r="BF175" s="274">
        <f t="shared" si="78"/>
        <v>0</v>
      </c>
      <c r="BG175" s="275" t="str">
        <f t="shared" si="79"/>
        <v/>
      </c>
      <c r="BH175" s="276" t="str">
        <f t="shared" si="80"/>
        <v/>
      </c>
      <c r="BI175" s="276" t="str">
        <f t="shared" si="81"/>
        <v/>
      </c>
      <c r="BJ175" s="276" t="str">
        <f t="shared" si="82"/>
        <v/>
      </c>
      <c r="BK175" s="276" t="str">
        <f t="shared" si="83"/>
        <v/>
      </c>
      <c r="BL175" s="276" t="str">
        <f t="shared" si="84"/>
        <v/>
      </c>
      <c r="BM175" s="276" t="str">
        <f t="shared" si="85"/>
        <v/>
      </c>
      <c r="BN175" s="276" t="str">
        <f t="shared" si="86"/>
        <v/>
      </c>
      <c r="BO175" s="276" t="str">
        <f t="shared" si="87"/>
        <v/>
      </c>
      <c r="BP175" s="277" t="str">
        <f t="shared" si="88"/>
        <v/>
      </c>
      <c r="BQ175" s="278"/>
      <c r="BR175" s="279"/>
      <c r="BS175" s="280"/>
      <c r="BT175" s="274">
        <f t="shared" si="89"/>
        <v>0</v>
      </c>
      <c r="BU175" s="275" t="str">
        <f t="shared" si="90"/>
        <v/>
      </c>
      <c r="BV175" s="276" t="str">
        <f t="shared" si="91"/>
        <v/>
      </c>
      <c r="BW175" s="276" t="str">
        <f t="shared" si="92"/>
        <v/>
      </c>
      <c r="BX175" s="276" t="str">
        <f t="shared" si="93"/>
        <v/>
      </c>
      <c r="BY175" s="276" t="str">
        <f t="shared" si="94"/>
        <v/>
      </c>
      <c r="BZ175" s="276" t="str">
        <f t="shared" si="95"/>
        <v/>
      </c>
      <c r="CA175" s="276" t="str">
        <f t="shared" si="96"/>
        <v/>
      </c>
      <c r="CB175" s="276" t="str">
        <f t="shared" si="97"/>
        <v/>
      </c>
      <c r="CC175" s="276" t="str">
        <f t="shared" si="98"/>
        <v/>
      </c>
      <c r="CD175" s="276" t="str">
        <f t="shared" si="99"/>
        <v/>
      </c>
      <c r="CE175" s="277" t="str">
        <f t="shared" si="100"/>
        <v/>
      </c>
      <c r="CF175" s="278"/>
      <c r="CG175" s="281"/>
      <c r="CH175" s="281"/>
      <c r="CI175" s="281"/>
      <c r="CJ175" s="280"/>
      <c r="CK175" s="282">
        <f t="shared" si="101"/>
        <v>0</v>
      </c>
      <c r="CL175" s="283">
        <f t="shared" si="102"/>
        <v>26370000</v>
      </c>
      <c r="CM175" s="284">
        <f t="shared" si="103"/>
        <v>0</v>
      </c>
      <c r="CN175" s="284">
        <f t="shared" si="104"/>
        <v>26369999</v>
      </c>
      <c r="CO175" s="284">
        <f t="shared" si="105"/>
        <v>1</v>
      </c>
      <c r="CP175" s="280">
        <f t="shared" si="106"/>
        <v>1</v>
      </c>
      <c r="CQ175" s="285"/>
      <c r="CR175" s="291"/>
      <c r="CS175" s="293"/>
      <c r="CV175" s="291"/>
      <c r="CW175" s="292"/>
      <c r="CX175" s="292"/>
      <c r="CY175" s="292"/>
      <c r="CZ175" s="292"/>
      <c r="DA175" s="292"/>
      <c r="DB175" s="292"/>
      <c r="DC175" s="292"/>
      <c r="DD175" s="292"/>
      <c r="DE175" s="293"/>
      <c r="DF175" s="291"/>
      <c r="DG175" s="292"/>
      <c r="DH175" s="292"/>
      <c r="DI175" s="292"/>
      <c r="DJ175" s="292"/>
      <c r="DK175" s="292"/>
      <c r="DL175" s="292"/>
      <c r="DM175" s="292"/>
      <c r="DN175" s="292"/>
      <c r="DO175" s="292"/>
      <c r="DP175" s="293"/>
      <c r="DQ175" s="141"/>
      <c r="DR175" s="291"/>
      <c r="DS175" s="292"/>
      <c r="DT175" s="292"/>
      <c r="DU175" s="292"/>
      <c r="DV175" s="292"/>
      <c r="DW175" s="292"/>
      <c r="DX175" s="292"/>
      <c r="DY175" s="292"/>
      <c r="DZ175" s="292"/>
      <c r="EA175" s="292"/>
      <c r="EB175" s="292"/>
      <c r="EC175" s="292"/>
      <c r="ED175" s="292"/>
      <c r="EE175" s="292"/>
      <c r="EF175" s="301"/>
      <c r="EG175" s="301"/>
      <c r="EH175" s="301"/>
      <c r="EI175" s="301"/>
      <c r="EJ175" s="301"/>
      <c r="EK175" s="301"/>
      <c r="EL175" s="301"/>
      <c r="EM175" s="301"/>
      <c r="EN175" s="301"/>
      <c r="EO175" s="317">
        <f t="shared" si="107"/>
        <v>0</v>
      </c>
      <c r="EP175" s="301"/>
      <c r="EQ175" s="293"/>
      <c r="ES175" s="288">
        <f t="shared" si="108"/>
        <v>2014</v>
      </c>
      <c r="ET175" s="289">
        <f t="shared" si="109"/>
        <v>0</v>
      </c>
      <c r="EU175" s="290">
        <f t="shared" si="110"/>
        <v>0</v>
      </c>
      <c r="EV175" s="290">
        <f t="shared" si="111"/>
        <v>0</v>
      </c>
      <c r="EW175" s="290">
        <f t="shared" si="112"/>
        <v>0</v>
      </c>
      <c r="EX175" s="291"/>
      <c r="EY175" s="292"/>
      <c r="EZ175" s="292"/>
      <c r="FA175" s="293"/>
      <c r="FB175" s="294">
        <f t="shared" si="113"/>
        <v>0</v>
      </c>
    </row>
    <row r="176" spans="1:158" s="287" customFormat="1" x14ac:dyDescent="0.15">
      <c r="A176" s="296">
        <v>162</v>
      </c>
      <c r="B176" s="297"/>
      <c r="C176" s="298" t="s">
        <v>161</v>
      </c>
      <c r="D176" s="248">
        <f>IF(C176="","",(VLOOKUP(C176,PD!A:B,2,FALSE)))</f>
        <v>12</v>
      </c>
      <c r="E176" s="299" t="s">
        <v>412</v>
      </c>
      <c r="F176" s="299" t="s">
        <v>700</v>
      </c>
      <c r="G176" s="292" t="s">
        <v>411</v>
      </c>
      <c r="H176" s="300">
        <v>7</v>
      </c>
      <c r="I176" s="292" t="s">
        <v>702</v>
      </c>
      <c r="J176" s="300">
        <v>7</v>
      </c>
      <c r="K176" s="293"/>
      <c r="L176" s="291"/>
      <c r="M176" s="292" t="s">
        <v>388</v>
      </c>
      <c r="N176" s="301"/>
      <c r="O176" s="302">
        <v>1</v>
      </c>
      <c r="P176" s="300">
        <v>15</v>
      </c>
      <c r="Q176" s="303">
        <v>37</v>
      </c>
      <c r="R176" s="302">
        <v>1</v>
      </c>
      <c r="S176" s="292"/>
      <c r="T176" s="300"/>
      <c r="U176" s="293"/>
      <c r="V176" s="296" t="s">
        <v>225</v>
      </c>
      <c r="W176" s="292" t="s">
        <v>703</v>
      </c>
      <c r="X176" s="292"/>
      <c r="Y176" s="292"/>
      <c r="Z176" s="303"/>
      <c r="AA176" s="291"/>
      <c r="AB176" s="300"/>
      <c r="AC176" s="293"/>
      <c r="AD176" s="304"/>
      <c r="AE176" s="301"/>
      <c r="AF176" s="296">
        <v>1</v>
      </c>
      <c r="AG176" s="297">
        <v>5</v>
      </c>
      <c r="AH176" s="305">
        <v>25.84</v>
      </c>
      <c r="AI176" s="306" t="s">
        <v>407</v>
      </c>
      <c r="AJ176" s="302">
        <v>15</v>
      </c>
      <c r="AK176" s="260">
        <f>IF(AJ176="","",(VLOOKUP(AJ176,償却率表!A:B,2,FALSE)))</f>
        <v>6.7000000000000004E-2</v>
      </c>
      <c r="AL176" s="307" t="s">
        <v>153</v>
      </c>
      <c r="AM176" s="262">
        <f>IF(AL176="","",(VLOOKUP(AL176,PD!G:H,2,FALSE)))</f>
        <v>1</v>
      </c>
      <c r="AN176" s="318" t="s">
        <v>705</v>
      </c>
      <c r="AO176" s="309">
        <v>2011</v>
      </c>
      <c r="AP176" s="319" t="s">
        <v>705</v>
      </c>
      <c r="AQ176" s="266">
        <v>2011</v>
      </c>
      <c r="AR176" s="267">
        <f t="shared" si="77"/>
        <v>3</v>
      </c>
      <c r="AS176" s="293" t="s">
        <v>226</v>
      </c>
      <c r="AT176" s="311">
        <v>2310000</v>
      </c>
      <c r="AU176" s="312"/>
      <c r="AV176" s="313"/>
      <c r="AW176" s="314"/>
      <c r="AX176" s="296"/>
      <c r="AY176" s="315" t="s">
        <v>309</v>
      </c>
      <c r="AZ176" s="248">
        <f>IF(AY176="","",(VLOOKUP(AY176,PD!J:K,2,FALSE)))</f>
        <v>1</v>
      </c>
      <c r="BA176" s="300">
        <v>2014</v>
      </c>
      <c r="BB176" s="316">
        <f t="shared" si="114"/>
        <v>0</v>
      </c>
      <c r="BC176" s="291"/>
      <c r="BD176" s="292"/>
      <c r="BE176" s="301"/>
      <c r="BF176" s="274">
        <f t="shared" si="78"/>
        <v>0</v>
      </c>
      <c r="BG176" s="275" t="str">
        <f t="shared" si="79"/>
        <v/>
      </c>
      <c r="BH176" s="276" t="str">
        <f t="shared" si="80"/>
        <v/>
      </c>
      <c r="BI176" s="276" t="str">
        <f t="shared" si="81"/>
        <v/>
      </c>
      <c r="BJ176" s="276" t="str">
        <f t="shared" si="82"/>
        <v/>
      </c>
      <c r="BK176" s="276" t="str">
        <f t="shared" si="83"/>
        <v/>
      </c>
      <c r="BL176" s="276" t="str">
        <f t="shared" si="84"/>
        <v/>
      </c>
      <c r="BM176" s="276" t="str">
        <f t="shared" si="85"/>
        <v/>
      </c>
      <c r="BN176" s="276" t="str">
        <f t="shared" si="86"/>
        <v/>
      </c>
      <c r="BO176" s="276" t="str">
        <f t="shared" si="87"/>
        <v/>
      </c>
      <c r="BP176" s="277" t="str">
        <f t="shared" si="88"/>
        <v/>
      </c>
      <c r="BQ176" s="278"/>
      <c r="BR176" s="279"/>
      <c r="BS176" s="280"/>
      <c r="BT176" s="274">
        <f t="shared" si="89"/>
        <v>0</v>
      </c>
      <c r="BU176" s="275" t="str">
        <f t="shared" si="90"/>
        <v/>
      </c>
      <c r="BV176" s="276" t="str">
        <f t="shared" si="91"/>
        <v/>
      </c>
      <c r="BW176" s="276" t="str">
        <f t="shared" si="92"/>
        <v/>
      </c>
      <c r="BX176" s="276" t="str">
        <f t="shared" si="93"/>
        <v/>
      </c>
      <c r="BY176" s="276" t="str">
        <f t="shared" si="94"/>
        <v/>
      </c>
      <c r="BZ176" s="276" t="str">
        <f t="shared" si="95"/>
        <v/>
      </c>
      <c r="CA176" s="276" t="str">
        <f t="shared" si="96"/>
        <v/>
      </c>
      <c r="CB176" s="276" t="str">
        <f t="shared" si="97"/>
        <v/>
      </c>
      <c r="CC176" s="276" t="str">
        <f t="shared" si="98"/>
        <v/>
      </c>
      <c r="CD176" s="276" t="str">
        <f t="shared" si="99"/>
        <v/>
      </c>
      <c r="CE176" s="277" t="str">
        <f t="shared" si="100"/>
        <v/>
      </c>
      <c r="CF176" s="278"/>
      <c r="CG176" s="281"/>
      <c r="CH176" s="281"/>
      <c r="CI176" s="281"/>
      <c r="CJ176" s="280"/>
      <c r="CK176" s="282">
        <f t="shared" si="101"/>
        <v>0</v>
      </c>
      <c r="CL176" s="283">
        <f t="shared" si="102"/>
        <v>2310000</v>
      </c>
      <c r="CM176" s="284">
        <f t="shared" si="103"/>
        <v>154770</v>
      </c>
      <c r="CN176" s="284">
        <f t="shared" si="104"/>
        <v>464310</v>
      </c>
      <c r="CO176" s="284">
        <f t="shared" si="105"/>
        <v>1845690</v>
      </c>
      <c r="CP176" s="280">
        <f t="shared" si="106"/>
        <v>2000460</v>
      </c>
      <c r="CQ176" s="285"/>
      <c r="CR176" s="291"/>
      <c r="CS176" s="293"/>
      <c r="CV176" s="291"/>
      <c r="CW176" s="292"/>
      <c r="CX176" s="292"/>
      <c r="CY176" s="292"/>
      <c r="CZ176" s="292"/>
      <c r="DA176" s="292"/>
      <c r="DB176" s="292"/>
      <c r="DC176" s="292"/>
      <c r="DD176" s="292"/>
      <c r="DE176" s="293"/>
      <c r="DF176" s="291"/>
      <c r="DG176" s="292"/>
      <c r="DH176" s="292"/>
      <c r="DI176" s="292"/>
      <c r="DJ176" s="292"/>
      <c r="DK176" s="292"/>
      <c r="DL176" s="292"/>
      <c r="DM176" s="292"/>
      <c r="DN176" s="292"/>
      <c r="DO176" s="292"/>
      <c r="DP176" s="293"/>
      <c r="DQ176" s="141"/>
      <c r="DR176" s="291"/>
      <c r="DS176" s="292"/>
      <c r="DT176" s="292"/>
      <c r="DU176" s="292"/>
      <c r="DV176" s="292"/>
      <c r="DW176" s="292"/>
      <c r="DX176" s="292"/>
      <c r="DY176" s="292"/>
      <c r="DZ176" s="292"/>
      <c r="EA176" s="292"/>
      <c r="EB176" s="292"/>
      <c r="EC176" s="292"/>
      <c r="ED176" s="292"/>
      <c r="EE176" s="292"/>
      <c r="EF176" s="301"/>
      <c r="EG176" s="301"/>
      <c r="EH176" s="301"/>
      <c r="EI176" s="301"/>
      <c r="EJ176" s="301"/>
      <c r="EK176" s="301"/>
      <c r="EL176" s="301"/>
      <c r="EM176" s="301"/>
      <c r="EN176" s="301"/>
      <c r="EO176" s="317">
        <f t="shared" si="107"/>
        <v>154770</v>
      </c>
      <c r="EP176" s="301"/>
      <c r="EQ176" s="293"/>
      <c r="ES176" s="288">
        <f t="shared" si="108"/>
        <v>2014</v>
      </c>
      <c r="ET176" s="289">
        <f t="shared" si="109"/>
        <v>0</v>
      </c>
      <c r="EU176" s="290">
        <f t="shared" si="110"/>
        <v>0</v>
      </c>
      <c r="EV176" s="290">
        <f t="shared" si="111"/>
        <v>0</v>
      </c>
      <c r="EW176" s="290">
        <f t="shared" si="112"/>
        <v>0</v>
      </c>
      <c r="EX176" s="291"/>
      <c r="EY176" s="292"/>
      <c r="EZ176" s="292"/>
      <c r="FA176" s="293"/>
      <c r="FB176" s="294">
        <f t="shared" si="113"/>
        <v>0</v>
      </c>
    </row>
    <row r="177" spans="1:158" s="287" customFormat="1" x14ac:dyDescent="0.15">
      <c r="A177" s="296">
        <v>163</v>
      </c>
      <c r="B177" s="297"/>
      <c r="C177" s="298" t="s">
        <v>161</v>
      </c>
      <c r="D177" s="248">
        <f>IF(C177="","",(VLOOKUP(C177,PD!A:B,2,FALSE)))</f>
        <v>12</v>
      </c>
      <c r="E177" s="299" t="s">
        <v>412</v>
      </c>
      <c r="F177" s="299" t="s">
        <v>706</v>
      </c>
      <c r="G177" s="292" t="s">
        <v>411</v>
      </c>
      <c r="H177" s="300">
        <v>12</v>
      </c>
      <c r="I177" s="292" t="s">
        <v>707</v>
      </c>
      <c r="J177" s="300">
        <v>5</v>
      </c>
      <c r="K177" s="293"/>
      <c r="L177" s="291"/>
      <c r="M177" s="292" t="s">
        <v>388</v>
      </c>
      <c r="N177" s="301"/>
      <c r="O177" s="302">
        <v>1</v>
      </c>
      <c r="P177" s="300">
        <v>15</v>
      </c>
      <c r="Q177" s="303">
        <v>37</v>
      </c>
      <c r="R177" s="302">
        <v>1</v>
      </c>
      <c r="S177" s="292"/>
      <c r="T177" s="300"/>
      <c r="U177" s="293"/>
      <c r="V177" s="296" t="s">
        <v>225</v>
      </c>
      <c r="W177" s="292" t="s">
        <v>708</v>
      </c>
      <c r="X177" s="292"/>
      <c r="Y177" s="292"/>
      <c r="Z177" s="303"/>
      <c r="AA177" s="291"/>
      <c r="AB177" s="300"/>
      <c r="AC177" s="293"/>
      <c r="AD177" s="304"/>
      <c r="AE177" s="301"/>
      <c r="AF177" s="296">
        <v>1</v>
      </c>
      <c r="AG177" s="297">
        <v>5</v>
      </c>
      <c r="AH177" s="305">
        <v>71.63</v>
      </c>
      <c r="AI177" s="306" t="s">
        <v>407</v>
      </c>
      <c r="AJ177" s="302">
        <v>15</v>
      </c>
      <c r="AK177" s="260">
        <f>IF(AJ177="","",(VLOOKUP(AJ177,償却率表!A:B,2,FALSE)))</f>
        <v>6.7000000000000004E-2</v>
      </c>
      <c r="AL177" s="307" t="s">
        <v>153</v>
      </c>
      <c r="AM177" s="262">
        <f>IF(AL177="","",(VLOOKUP(AL177,PD!G:H,2,FALSE)))</f>
        <v>1</v>
      </c>
      <c r="AN177" s="318" t="s">
        <v>709</v>
      </c>
      <c r="AO177" s="309">
        <v>1980</v>
      </c>
      <c r="AP177" s="319" t="s">
        <v>709</v>
      </c>
      <c r="AQ177" s="266">
        <v>1980</v>
      </c>
      <c r="AR177" s="267">
        <f t="shared" si="77"/>
        <v>34</v>
      </c>
      <c r="AS177" s="293" t="s">
        <v>226</v>
      </c>
      <c r="AT177" s="311"/>
      <c r="AU177" s="312">
        <v>95000</v>
      </c>
      <c r="AV177" s="313"/>
      <c r="AW177" s="314"/>
      <c r="AX177" s="296">
        <v>1</v>
      </c>
      <c r="AY177" s="315" t="s">
        <v>227</v>
      </c>
      <c r="AZ177" s="248">
        <f>IF(AY177="","",(VLOOKUP(AY177,PD!J:K,2,FALSE)))</f>
        <v>2</v>
      </c>
      <c r="BA177" s="300">
        <v>2014</v>
      </c>
      <c r="BB177" s="316">
        <f t="shared" si="114"/>
        <v>0</v>
      </c>
      <c r="BC177" s="291"/>
      <c r="BD177" s="292"/>
      <c r="BE177" s="301"/>
      <c r="BF177" s="274">
        <f t="shared" si="78"/>
        <v>0</v>
      </c>
      <c r="BG177" s="275" t="str">
        <f t="shared" si="79"/>
        <v/>
      </c>
      <c r="BH177" s="276" t="str">
        <f t="shared" si="80"/>
        <v/>
      </c>
      <c r="BI177" s="276" t="str">
        <f t="shared" si="81"/>
        <v/>
      </c>
      <c r="BJ177" s="276" t="str">
        <f t="shared" si="82"/>
        <v/>
      </c>
      <c r="BK177" s="276" t="str">
        <f t="shared" si="83"/>
        <v/>
      </c>
      <c r="BL177" s="276" t="str">
        <f t="shared" si="84"/>
        <v/>
      </c>
      <c r="BM177" s="276" t="str">
        <f t="shared" si="85"/>
        <v/>
      </c>
      <c r="BN177" s="276" t="str">
        <f t="shared" si="86"/>
        <v/>
      </c>
      <c r="BO177" s="276" t="str">
        <f t="shared" si="87"/>
        <v/>
      </c>
      <c r="BP177" s="277" t="str">
        <f t="shared" si="88"/>
        <v/>
      </c>
      <c r="BQ177" s="278"/>
      <c r="BR177" s="279"/>
      <c r="BS177" s="280"/>
      <c r="BT177" s="274">
        <f t="shared" si="89"/>
        <v>0</v>
      </c>
      <c r="BU177" s="275" t="str">
        <f t="shared" si="90"/>
        <v/>
      </c>
      <c r="BV177" s="276" t="str">
        <f t="shared" si="91"/>
        <v/>
      </c>
      <c r="BW177" s="276" t="str">
        <f t="shared" si="92"/>
        <v/>
      </c>
      <c r="BX177" s="276" t="str">
        <f t="shared" si="93"/>
        <v/>
      </c>
      <c r="BY177" s="276" t="str">
        <f t="shared" si="94"/>
        <v/>
      </c>
      <c r="BZ177" s="276" t="str">
        <f t="shared" si="95"/>
        <v/>
      </c>
      <c r="CA177" s="276" t="str">
        <f t="shared" si="96"/>
        <v/>
      </c>
      <c r="CB177" s="276" t="str">
        <f t="shared" si="97"/>
        <v/>
      </c>
      <c r="CC177" s="276" t="str">
        <f t="shared" si="98"/>
        <v/>
      </c>
      <c r="CD177" s="276" t="str">
        <f t="shared" si="99"/>
        <v/>
      </c>
      <c r="CE177" s="277" t="str">
        <f t="shared" si="100"/>
        <v/>
      </c>
      <c r="CF177" s="278"/>
      <c r="CG177" s="281"/>
      <c r="CH177" s="281"/>
      <c r="CI177" s="281"/>
      <c r="CJ177" s="280"/>
      <c r="CK177" s="282">
        <f t="shared" si="101"/>
        <v>0</v>
      </c>
      <c r="CL177" s="283">
        <f t="shared" si="102"/>
        <v>6804850</v>
      </c>
      <c r="CM177" s="284">
        <f t="shared" si="103"/>
        <v>0</v>
      </c>
      <c r="CN177" s="284">
        <f t="shared" si="104"/>
        <v>6804849</v>
      </c>
      <c r="CO177" s="284">
        <f t="shared" si="105"/>
        <v>1</v>
      </c>
      <c r="CP177" s="280">
        <f t="shared" si="106"/>
        <v>1</v>
      </c>
      <c r="CQ177" s="285"/>
      <c r="CR177" s="291"/>
      <c r="CS177" s="293"/>
      <c r="CV177" s="291"/>
      <c r="CW177" s="292"/>
      <c r="CX177" s="292"/>
      <c r="CY177" s="292"/>
      <c r="CZ177" s="292"/>
      <c r="DA177" s="292"/>
      <c r="DB177" s="292"/>
      <c r="DC177" s="292"/>
      <c r="DD177" s="292"/>
      <c r="DE177" s="293"/>
      <c r="DF177" s="291"/>
      <c r="DG177" s="292"/>
      <c r="DH177" s="292"/>
      <c r="DI177" s="292"/>
      <c r="DJ177" s="292"/>
      <c r="DK177" s="292"/>
      <c r="DL177" s="292"/>
      <c r="DM177" s="292"/>
      <c r="DN177" s="292"/>
      <c r="DO177" s="292"/>
      <c r="DP177" s="293"/>
      <c r="DQ177" s="141"/>
      <c r="DR177" s="291"/>
      <c r="DS177" s="292"/>
      <c r="DT177" s="292"/>
      <c r="DU177" s="292"/>
      <c r="DV177" s="292"/>
      <c r="DW177" s="292"/>
      <c r="DX177" s="292"/>
      <c r="DY177" s="292"/>
      <c r="DZ177" s="292"/>
      <c r="EA177" s="292"/>
      <c r="EB177" s="292"/>
      <c r="EC177" s="292"/>
      <c r="ED177" s="292"/>
      <c r="EE177" s="292"/>
      <c r="EF177" s="301"/>
      <c r="EG177" s="301"/>
      <c r="EH177" s="301"/>
      <c r="EI177" s="301"/>
      <c r="EJ177" s="301"/>
      <c r="EK177" s="301"/>
      <c r="EL177" s="301"/>
      <c r="EM177" s="301"/>
      <c r="EN177" s="301"/>
      <c r="EO177" s="317">
        <f t="shared" si="107"/>
        <v>0</v>
      </c>
      <c r="EP177" s="301"/>
      <c r="EQ177" s="293"/>
      <c r="ES177" s="288">
        <f t="shared" si="108"/>
        <v>2014</v>
      </c>
      <c r="ET177" s="289">
        <f t="shared" si="109"/>
        <v>0</v>
      </c>
      <c r="EU177" s="290">
        <f t="shared" si="110"/>
        <v>0</v>
      </c>
      <c r="EV177" s="290">
        <f t="shared" si="111"/>
        <v>0</v>
      </c>
      <c r="EW177" s="290">
        <f t="shared" si="112"/>
        <v>0</v>
      </c>
      <c r="EX177" s="291"/>
      <c r="EY177" s="292"/>
      <c r="EZ177" s="292"/>
      <c r="FA177" s="293"/>
      <c r="FB177" s="294">
        <f t="shared" si="113"/>
        <v>0</v>
      </c>
    </row>
    <row r="178" spans="1:158" s="287" customFormat="1" x14ac:dyDescent="0.15">
      <c r="A178" s="296">
        <v>164</v>
      </c>
      <c r="B178" s="297"/>
      <c r="C178" s="298" t="s">
        <v>169</v>
      </c>
      <c r="D178" s="248">
        <f>IF(C178="","",(VLOOKUP(C178,PD!A:B,2,FALSE)))</f>
        <v>21</v>
      </c>
      <c r="E178" s="299" t="s">
        <v>412</v>
      </c>
      <c r="F178" s="299" t="s">
        <v>710</v>
      </c>
      <c r="G178" s="292" t="s">
        <v>711</v>
      </c>
      <c r="H178" s="300">
        <v>12</v>
      </c>
      <c r="I178" s="292" t="s">
        <v>712</v>
      </c>
      <c r="J178" s="300">
        <v>9</v>
      </c>
      <c r="K178" s="293"/>
      <c r="L178" s="291"/>
      <c r="M178" s="292" t="s">
        <v>388</v>
      </c>
      <c r="N178" s="301"/>
      <c r="O178" s="302">
        <v>1</v>
      </c>
      <c r="P178" s="300">
        <v>15</v>
      </c>
      <c r="Q178" s="303">
        <v>37</v>
      </c>
      <c r="R178" s="302">
        <v>2</v>
      </c>
      <c r="S178" s="292"/>
      <c r="T178" s="300"/>
      <c r="U178" s="293"/>
      <c r="V178" s="296" t="s">
        <v>225</v>
      </c>
      <c r="W178" s="292" t="s">
        <v>713</v>
      </c>
      <c r="X178" s="292"/>
      <c r="Y178" s="292"/>
      <c r="Z178" s="303"/>
      <c r="AA178" s="291"/>
      <c r="AB178" s="300"/>
      <c r="AC178" s="293"/>
      <c r="AD178" s="304"/>
      <c r="AE178" s="301"/>
      <c r="AF178" s="296">
        <v>1</v>
      </c>
      <c r="AG178" s="297">
        <v>4</v>
      </c>
      <c r="AH178" s="305">
        <v>305.33</v>
      </c>
      <c r="AI178" s="306" t="s">
        <v>407</v>
      </c>
      <c r="AJ178" s="302">
        <v>31</v>
      </c>
      <c r="AK178" s="260">
        <f>IF(AJ178="","",(VLOOKUP(AJ178,償却率表!A:B,2,FALSE)))</f>
        <v>3.3000000000000002E-2</v>
      </c>
      <c r="AL178" s="307" t="s">
        <v>153</v>
      </c>
      <c r="AM178" s="262">
        <f>IF(AL178="","",(VLOOKUP(AL178,PD!G:H,2,FALSE)))</f>
        <v>1</v>
      </c>
      <c r="AN178" s="318" t="s">
        <v>714</v>
      </c>
      <c r="AO178" s="309">
        <v>2011</v>
      </c>
      <c r="AP178" s="319" t="s">
        <v>714</v>
      </c>
      <c r="AQ178" s="266">
        <v>2011</v>
      </c>
      <c r="AR178" s="267">
        <f t="shared" si="77"/>
        <v>3</v>
      </c>
      <c r="AS178" s="293">
        <v>2042</v>
      </c>
      <c r="AT178" s="311">
        <v>45990000</v>
      </c>
      <c r="AU178" s="312"/>
      <c r="AV178" s="313"/>
      <c r="AW178" s="314"/>
      <c r="AX178" s="296"/>
      <c r="AY178" s="315" t="s">
        <v>309</v>
      </c>
      <c r="AZ178" s="248">
        <f>IF(AY178="","",(VLOOKUP(AY178,PD!J:K,2,FALSE)))</f>
        <v>1</v>
      </c>
      <c r="BA178" s="300">
        <v>2014</v>
      </c>
      <c r="BB178" s="316">
        <f t="shared" si="114"/>
        <v>0</v>
      </c>
      <c r="BC178" s="291"/>
      <c r="BD178" s="292"/>
      <c r="BE178" s="301"/>
      <c r="BF178" s="274">
        <f t="shared" si="78"/>
        <v>0</v>
      </c>
      <c r="BG178" s="275" t="str">
        <f t="shared" si="79"/>
        <v/>
      </c>
      <c r="BH178" s="276" t="str">
        <f t="shared" si="80"/>
        <v/>
      </c>
      <c r="BI178" s="276" t="str">
        <f t="shared" si="81"/>
        <v/>
      </c>
      <c r="BJ178" s="276" t="str">
        <f t="shared" si="82"/>
        <v/>
      </c>
      <c r="BK178" s="276" t="str">
        <f t="shared" si="83"/>
        <v/>
      </c>
      <c r="BL178" s="276" t="str">
        <f t="shared" si="84"/>
        <v/>
      </c>
      <c r="BM178" s="276" t="str">
        <f t="shared" si="85"/>
        <v/>
      </c>
      <c r="BN178" s="276" t="str">
        <f t="shared" si="86"/>
        <v/>
      </c>
      <c r="BO178" s="276" t="str">
        <f t="shared" si="87"/>
        <v/>
      </c>
      <c r="BP178" s="277" t="str">
        <f t="shared" si="88"/>
        <v/>
      </c>
      <c r="BQ178" s="278"/>
      <c r="BR178" s="279"/>
      <c r="BS178" s="280"/>
      <c r="BT178" s="274">
        <f t="shared" si="89"/>
        <v>0</v>
      </c>
      <c r="BU178" s="275" t="str">
        <f t="shared" si="90"/>
        <v/>
      </c>
      <c r="BV178" s="276" t="str">
        <f t="shared" si="91"/>
        <v/>
      </c>
      <c r="BW178" s="276" t="str">
        <f t="shared" si="92"/>
        <v/>
      </c>
      <c r="BX178" s="276" t="str">
        <f t="shared" si="93"/>
        <v/>
      </c>
      <c r="BY178" s="276" t="str">
        <f t="shared" si="94"/>
        <v/>
      </c>
      <c r="BZ178" s="276" t="str">
        <f t="shared" si="95"/>
        <v/>
      </c>
      <c r="CA178" s="276" t="str">
        <f t="shared" si="96"/>
        <v/>
      </c>
      <c r="CB178" s="276" t="str">
        <f t="shared" si="97"/>
        <v/>
      </c>
      <c r="CC178" s="276" t="str">
        <f t="shared" si="98"/>
        <v/>
      </c>
      <c r="CD178" s="276" t="str">
        <f t="shared" si="99"/>
        <v/>
      </c>
      <c r="CE178" s="277" t="str">
        <f t="shared" si="100"/>
        <v/>
      </c>
      <c r="CF178" s="278"/>
      <c r="CG178" s="281"/>
      <c r="CH178" s="281"/>
      <c r="CI178" s="281"/>
      <c r="CJ178" s="280"/>
      <c r="CK178" s="282">
        <f t="shared" si="101"/>
        <v>0</v>
      </c>
      <c r="CL178" s="283">
        <f t="shared" si="102"/>
        <v>45990000</v>
      </c>
      <c r="CM178" s="284">
        <f t="shared" si="103"/>
        <v>1517670</v>
      </c>
      <c r="CN178" s="284">
        <f t="shared" si="104"/>
        <v>4553010</v>
      </c>
      <c r="CO178" s="284">
        <f t="shared" si="105"/>
        <v>41436990</v>
      </c>
      <c r="CP178" s="280">
        <f t="shared" si="106"/>
        <v>42954660</v>
      </c>
      <c r="CQ178" s="285"/>
      <c r="CR178" s="291"/>
      <c r="CS178" s="293"/>
      <c r="CV178" s="291"/>
      <c r="CW178" s="292"/>
      <c r="CX178" s="292"/>
      <c r="CY178" s="292"/>
      <c r="CZ178" s="292"/>
      <c r="DA178" s="292"/>
      <c r="DB178" s="292"/>
      <c r="DC178" s="292"/>
      <c r="DD178" s="292"/>
      <c r="DE178" s="293"/>
      <c r="DF178" s="291"/>
      <c r="DG178" s="292"/>
      <c r="DH178" s="292"/>
      <c r="DI178" s="292"/>
      <c r="DJ178" s="292"/>
      <c r="DK178" s="292"/>
      <c r="DL178" s="292"/>
      <c r="DM178" s="292"/>
      <c r="DN178" s="292"/>
      <c r="DO178" s="292"/>
      <c r="DP178" s="293"/>
      <c r="DQ178" s="141"/>
      <c r="DR178" s="291"/>
      <c r="DS178" s="292"/>
      <c r="DT178" s="292"/>
      <c r="DU178" s="292"/>
      <c r="DV178" s="292"/>
      <c r="DW178" s="292"/>
      <c r="DX178" s="292"/>
      <c r="DY178" s="292"/>
      <c r="DZ178" s="292"/>
      <c r="EA178" s="292"/>
      <c r="EB178" s="292"/>
      <c r="EC178" s="292"/>
      <c r="ED178" s="292"/>
      <c r="EE178" s="292"/>
      <c r="EF178" s="301"/>
      <c r="EG178" s="301"/>
      <c r="EH178" s="301"/>
      <c r="EI178" s="301"/>
      <c r="EJ178" s="301"/>
      <c r="EK178" s="301"/>
      <c r="EL178" s="301"/>
      <c r="EM178" s="301"/>
      <c r="EN178" s="301"/>
      <c r="EO178" s="317">
        <f t="shared" si="107"/>
        <v>1517670</v>
      </c>
      <c r="EP178" s="301"/>
      <c r="EQ178" s="293"/>
      <c r="ES178" s="288">
        <f t="shared" si="108"/>
        <v>2014</v>
      </c>
      <c r="ET178" s="289">
        <f t="shared" si="109"/>
        <v>0</v>
      </c>
      <c r="EU178" s="290">
        <f t="shared" si="110"/>
        <v>0</v>
      </c>
      <c r="EV178" s="290">
        <f t="shared" si="111"/>
        <v>0</v>
      </c>
      <c r="EW178" s="290">
        <f t="shared" si="112"/>
        <v>0</v>
      </c>
      <c r="EX178" s="291"/>
      <c r="EY178" s="292"/>
      <c r="EZ178" s="292"/>
      <c r="FA178" s="293"/>
      <c r="FB178" s="294">
        <f t="shared" si="113"/>
        <v>0</v>
      </c>
    </row>
    <row r="179" spans="1:158" s="287" customFormat="1" x14ac:dyDescent="0.15">
      <c r="A179" s="296">
        <v>165</v>
      </c>
      <c r="B179" s="297"/>
      <c r="C179" s="298" t="s">
        <v>161</v>
      </c>
      <c r="D179" s="248">
        <f>IF(C179="","",(VLOOKUP(C179,PD!A:B,2,FALSE)))</f>
        <v>12</v>
      </c>
      <c r="E179" s="299" t="s">
        <v>412</v>
      </c>
      <c r="F179" s="299" t="s">
        <v>715</v>
      </c>
      <c r="G179" s="292" t="s">
        <v>428</v>
      </c>
      <c r="H179" s="300">
        <v>7</v>
      </c>
      <c r="I179" s="292" t="s">
        <v>716</v>
      </c>
      <c r="J179" s="300">
        <v>6</v>
      </c>
      <c r="K179" s="293"/>
      <c r="L179" s="291"/>
      <c r="M179" s="292" t="s">
        <v>388</v>
      </c>
      <c r="N179" s="301"/>
      <c r="O179" s="302">
        <v>1</v>
      </c>
      <c r="P179" s="300">
        <v>15</v>
      </c>
      <c r="Q179" s="303">
        <v>37</v>
      </c>
      <c r="R179" s="302">
        <v>1</v>
      </c>
      <c r="S179" s="292"/>
      <c r="T179" s="300"/>
      <c r="U179" s="293"/>
      <c r="V179" s="296" t="s">
        <v>225</v>
      </c>
      <c r="W179" s="292" t="s">
        <v>717</v>
      </c>
      <c r="X179" s="292"/>
      <c r="Y179" s="292"/>
      <c r="Z179" s="303"/>
      <c r="AA179" s="291"/>
      <c r="AB179" s="300"/>
      <c r="AC179" s="293"/>
      <c r="AD179" s="304"/>
      <c r="AE179" s="301"/>
      <c r="AF179" s="296">
        <v>1</v>
      </c>
      <c r="AG179" s="297">
        <v>5</v>
      </c>
      <c r="AH179" s="305">
        <v>574</v>
      </c>
      <c r="AI179" s="306" t="s">
        <v>407</v>
      </c>
      <c r="AJ179" s="302">
        <v>22</v>
      </c>
      <c r="AK179" s="260">
        <f>IF(AJ179="","",(VLOOKUP(AJ179,償却率表!A:B,2,FALSE)))</f>
        <v>4.5999999999999999E-2</v>
      </c>
      <c r="AL179" s="307" t="s">
        <v>153</v>
      </c>
      <c r="AM179" s="262">
        <f>IF(AL179="","",(VLOOKUP(AL179,PD!G:H,2,FALSE)))</f>
        <v>1</v>
      </c>
      <c r="AN179" s="318" t="s">
        <v>718</v>
      </c>
      <c r="AO179" s="309">
        <v>2011</v>
      </c>
      <c r="AP179" s="319" t="s">
        <v>718</v>
      </c>
      <c r="AQ179" s="266">
        <v>2011</v>
      </c>
      <c r="AR179" s="267">
        <f t="shared" si="77"/>
        <v>3</v>
      </c>
      <c r="AS179" s="293">
        <v>2033</v>
      </c>
      <c r="AT179" s="311">
        <v>122000000</v>
      </c>
      <c r="AU179" s="312"/>
      <c r="AV179" s="313"/>
      <c r="AW179" s="314"/>
      <c r="AX179" s="296"/>
      <c r="AY179" s="315" t="s">
        <v>309</v>
      </c>
      <c r="AZ179" s="248">
        <f>IF(AY179="","",(VLOOKUP(AY179,PD!J:K,2,FALSE)))</f>
        <v>1</v>
      </c>
      <c r="BA179" s="300">
        <v>2014</v>
      </c>
      <c r="BB179" s="316">
        <f t="shared" si="114"/>
        <v>0</v>
      </c>
      <c r="BC179" s="291"/>
      <c r="BD179" s="292"/>
      <c r="BE179" s="301"/>
      <c r="BF179" s="274">
        <f t="shared" si="78"/>
        <v>0</v>
      </c>
      <c r="BG179" s="275" t="str">
        <f t="shared" si="79"/>
        <v/>
      </c>
      <c r="BH179" s="276" t="str">
        <f t="shared" si="80"/>
        <v/>
      </c>
      <c r="BI179" s="276" t="str">
        <f t="shared" si="81"/>
        <v/>
      </c>
      <c r="BJ179" s="276" t="str">
        <f t="shared" si="82"/>
        <v/>
      </c>
      <c r="BK179" s="276" t="str">
        <f t="shared" si="83"/>
        <v/>
      </c>
      <c r="BL179" s="276" t="str">
        <f t="shared" si="84"/>
        <v/>
      </c>
      <c r="BM179" s="276" t="str">
        <f t="shared" si="85"/>
        <v/>
      </c>
      <c r="BN179" s="276" t="str">
        <f t="shared" si="86"/>
        <v/>
      </c>
      <c r="BO179" s="276" t="str">
        <f t="shared" si="87"/>
        <v/>
      </c>
      <c r="BP179" s="277" t="str">
        <f t="shared" si="88"/>
        <v/>
      </c>
      <c r="BQ179" s="278"/>
      <c r="BR179" s="279"/>
      <c r="BS179" s="280"/>
      <c r="BT179" s="274">
        <f t="shared" si="89"/>
        <v>0</v>
      </c>
      <c r="BU179" s="275" t="str">
        <f t="shared" si="90"/>
        <v/>
      </c>
      <c r="BV179" s="276" t="str">
        <f t="shared" si="91"/>
        <v/>
      </c>
      <c r="BW179" s="276" t="str">
        <f t="shared" si="92"/>
        <v/>
      </c>
      <c r="BX179" s="276" t="str">
        <f t="shared" si="93"/>
        <v/>
      </c>
      <c r="BY179" s="276" t="str">
        <f t="shared" si="94"/>
        <v/>
      </c>
      <c r="BZ179" s="276" t="str">
        <f t="shared" si="95"/>
        <v/>
      </c>
      <c r="CA179" s="276" t="str">
        <f t="shared" si="96"/>
        <v/>
      </c>
      <c r="CB179" s="276" t="str">
        <f t="shared" si="97"/>
        <v/>
      </c>
      <c r="CC179" s="276" t="str">
        <f t="shared" si="98"/>
        <v/>
      </c>
      <c r="CD179" s="276" t="str">
        <f t="shared" si="99"/>
        <v/>
      </c>
      <c r="CE179" s="277" t="str">
        <f t="shared" si="100"/>
        <v/>
      </c>
      <c r="CF179" s="278"/>
      <c r="CG179" s="281"/>
      <c r="CH179" s="281"/>
      <c r="CI179" s="281"/>
      <c r="CJ179" s="280"/>
      <c r="CK179" s="282">
        <f t="shared" si="101"/>
        <v>0</v>
      </c>
      <c r="CL179" s="283">
        <f t="shared" si="102"/>
        <v>122000000</v>
      </c>
      <c r="CM179" s="284">
        <f t="shared" si="103"/>
        <v>5612000</v>
      </c>
      <c r="CN179" s="284">
        <f t="shared" si="104"/>
        <v>16836000</v>
      </c>
      <c r="CO179" s="284">
        <f t="shared" si="105"/>
        <v>105164000</v>
      </c>
      <c r="CP179" s="280">
        <f t="shared" si="106"/>
        <v>110776000</v>
      </c>
      <c r="CQ179" s="285"/>
      <c r="CR179" s="291"/>
      <c r="CS179" s="293"/>
      <c r="CV179" s="291"/>
      <c r="CW179" s="292"/>
      <c r="CX179" s="292"/>
      <c r="CY179" s="292"/>
      <c r="CZ179" s="292"/>
      <c r="DA179" s="292"/>
      <c r="DB179" s="292"/>
      <c r="DC179" s="292"/>
      <c r="DD179" s="292"/>
      <c r="DE179" s="293"/>
      <c r="DF179" s="291"/>
      <c r="DG179" s="292"/>
      <c r="DH179" s="292"/>
      <c r="DI179" s="292"/>
      <c r="DJ179" s="292"/>
      <c r="DK179" s="292"/>
      <c r="DL179" s="292"/>
      <c r="DM179" s="292"/>
      <c r="DN179" s="292"/>
      <c r="DO179" s="292"/>
      <c r="DP179" s="293"/>
      <c r="DQ179" s="141"/>
      <c r="DR179" s="291"/>
      <c r="DS179" s="292"/>
      <c r="DT179" s="292"/>
      <c r="DU179" s="292"/>
      <c r="DV179" s="292"/>
      <c r="DW179" s="292"/>
      <c r="DX179" s="292"/>
      <c r="DY179" s="292"/>
      <c r="DZ179" s="292"/>
      <c r="EA179" s="292"/>
      <c r="EB179" s="292"/>
      <c r="EC179" s="292"/>
      <c r="ED179" s="292"/>
      <c r="EE179" s="292"/>
      <c r="EF179" s="301"/>
      <c r="EG179" s="301"/>
      <c r="EH179" s="301"/>
      <c r="EI179" s="301"/>
      <c r="EJ179" s="301"/>
      <c r="EK179" s="301"/>
      <c r="EL179" s="301"/>
      <c r="EM179" s="301"/>
      <c r="EN179" s="301"/>
      <c r="EO179" s="317">
        <f t="shared" si="107"/>
        <v>5612000</v>
      </c>
      <c r="EP179" s="301"/>
      <c r="EQ179" s="293"/>
      <c r="ES179" s="288">
        <f t="shared" si="108"/>
        <v>2014</v>
      </c>
      <c r="ET179" s="289">
        <f t="shared" si="109"/>
        <v>0</v>
      </c>
      <c r="EU179" s="290">
        <f t="shared" si="110"/>
        <v>0</v>
      </c>
      <c r="EV179" s="290">
        <f t="shared" si="111"/>
        <v>0</v>
      </c>
      <c r="EW179" s="290">
        <f t="shared" si="112"/>
        <v>0</v>
      </c>
      <c r="EX179" s="291"/>
      <c r="EY179" s="292"/>
      <c r="EZ179" s="292"/>
      <c r="FA179" s="293"/>
      <c r="FB179" s="294">
        <f t="shared" si="113"/>
        <v>0</v>
      </c>
    </row>
    <row r="180" spans="1:158" s="287" customFormat="1" x14ac:dyDescent="0.15">
      <c r="A180" s="296">
        <v>166</v>
      </c>
      <c r="B180" s="297"/>
      <c r="C180" s="298" t="s">
        <v>169</v>
      </c>
      <c r="D180" s="248">
        <f>IF(C180="","",(VLOOKUP(C180,PD!A:B,2,FALSE)))</f>
        <v>21</v>
      </c>
      <c r="E180" s="299" t="s">
        <v>412</v>
      </c>
      <c r="F180" s="299" t="s">
        <v>719</v>
      </c>
      <c r="G180" s="292" t="s">
        <v>720</v>
      </c>
      <c r="H180" s="300">
        <v>12</v>
      </c>
      <c r="I180" s="292" t="s">
        <v>721</v>
      </c>
      <c r="J180" s="300">
        <v>6</v>
      </c>
      <c r="K180" s="293"/>
      <c r="L180" s="291"/>
      <c r="M180" s="292" t="s">
        <v>388</v>
      </c>
      <c r="N180" s="301"/>
      <c r="O180" s="302">
        <v>1</v>
      </c>
      <c r="P180" s="300">
        <v>15</v>
      </c>
      <c r="Q180" s="303">
        <v>37</v>
      </c>
      <c r="R180" s="302">
        <v>2</v>
      </c>
      <c r="S180" s="292"/>
      <c r="T180" s="300"/>
      <c r="U180" s="293"/>
      <c r="V180" s="296" t="s">
        <v>225</v>
      </c>
      <c r="W180" s="292"/>
      <c r="X180" s="292"/>
      <c r="Y180" s="292"/>
      <c r="Z180" s="303"/>
      <c r="AA180" s="291"/>
      <c r="AB180" s="300"/>
      <c r="AC180" s="293"/>
      <c r="AD180" s="304"/>
      <c r="AE180" s="301"/>
      <c r="AF180" s="296">
        <v>1</v>
      </c>
      <c r="AG180" s="297">
        <v>3</v>
      </c>
      <c r="AH180" s="305"/>
      <c r="AI180" s="306"/>
      <c r="AJ180" s="302">
        <v>34</v>
      </c>
      <c r="AK180" s="260">
        <f>IF(AJ180="","",(VLOOKUP(AJ180,償却率表!A:B,2,FALSE)))</f>
        <v>0.03</v>
      </c>
      <c r="AL180" s="307" t="s">
        <v>153</v>
      </c>
      <c r="AM180" s="262">
        <f>IF(AL180="","",(VLOOKUP(AL180,PD!G:H,2,FALSE)))</f>
        <v>1</v>
      </c>
      <c r="AN180" s="318"/>
      <c r="AO180" s="309">
        <v>1970</v>
      </c>
      <c r="AP180" s="319"/>
      <c r="AQ180" s="266">
        <v>1970</v>
      </c>
      <c r="AR180" s="267">
        <f t="shared" si="77"/>
        <v>44</v>
      </c>
      <c r="AS180" s="293" t="s">
        <v>226</v>
      </c>
      <c r="AT180" s="311">
        <v>10530000</v>
      </c>
      <c r="AU180" s="312"/>
      <c r="AV180" s="313"/>
      <c r="AW180" s="314"/>
      <c r="AX180" s="296"/>
      <c r="AY180" s="315" t="s">
        <v>309</v>
      </c>
      <c r="AZ180" s="248">
        <f>IF(AY180="","",(VLOOKUP(AY180,PD!J:K,2,FALSE)))</f>
        <v>1</v>
      </c>
      <c r="BA180" s="300">
        <v>2014</v>
      </c>
      <c r="BB180" s="316">
        <f t="shared" si="114"/>
        <v>0</v>
      </c>
      <c r="BC180" s="291"/>
      <c r="BD180" s="292"/>
      <c r="BE180" s="301"/>
      <c r="BF180" s="274">
        <f t="shared" si="78"/>
        <v>0</v>
      </c>
      <c r="BG180" s="275" t="str">
        <f t="shared" si="79"/>
        <v/>
      </c>
      <c r="BH180" s="276" t="str">
        <f t="shared" si="80"/>
        <v/>
      </c>
      <c r="BI180" s="276" t="str">
        <f t="shared" si="81"/>
        <v/>
      </c>
      <c r="BJ180" s="276" t="str">
        <f t="shared" si="82"/>
        <v/>
      </c>
      <c r="BK180" s="276" t="str">
        <f t="shared" si="83"/>
        <v/>
      </c>
      <c r="BL180" s="276" t="str">
        <f t="shared" si="84"/>
        <v/>
      </c>
      <c r="BM180" s="276" t="str">
        <f t="shared" si="85"/>
        <v/>
      </c>
      <c r="BN180" s="276" t="str">
        <f t="shared" si="86"/>
        <v/>
      </c>
      <c r="BO180" s="276" t="str">
        <f t="shared" si="87"/>
        <v/>
      </c>
      <c r="BP180" s="277" t="str">
        <f t="shared" si="88"/>
        <v/>
      </c>
      <c r="BQ180" s="278"/>
      <c r="BR180" s="279"/>
      <c r="BS180" s="280"/>
      <c r="BT180" s="274">
        <f t="shared" si="89"/>
        <v>0</v>
      </c>
      <c r="BU180" s="275" t="str">
        <f t="shared" si="90"/>
        <v/>
      </c>
      <c r="BV180" s="276" t="str">
        <f t="shared" si="91"/>
        <v/>
      </c>
      <c r="BW180" s="276" t="str">
        <f t="shared" si="92"/>
        <v/>
      </c>
      <c r="BX180" s="276" t="str">
        <f t="shared" si="93"/>
        <v/>
      </c>
      <c r="BY180" s="276" t="str">
        <f t="shared" si="94"/>
        <v/>
      </c>
      <c r="BZ180" s="276" t="str">
        <f t="shared" si="95"/>
        <v/>
      </c>
      <c r="CA180" s="276" t="str">
        <f t="shared" si="96"/>
        <v/>
      </c>
      <c r="CB180" s="276" t="str">
        <f t="shared" si="97"/>
        <v/>
      </c>
      <c r="CC180" s="276" t="str">
        <f t="shared" si="98"/>
        <v/>
      </c>
      <c r="CD180" s="276" t="str">
        <f t="shared" si="99"/>
        <v/>
      </c>
      <c r="CE180" s="277" t="str">
        <f t="shared" si="100"/>
        <v/>
      </c>
      <c r="CF180" s="278"/>
      <c r="CG180" s="281"/>
      <c r="CH180" s="281"/>
      <c r="CI180" s="281"/>
      <c r="CJ180" s="280"/>
      <c r="CK180" s="282">
        <f t="shared" si="101"/>
        <v>0</v>
      </c>
      <c r="CL180" s="283">
        <f t="shared" si="102"/>
        <v>10530000</v>
      </c>
      <c r="CM180" s="284">
        <f t="shared" si="103"/>
        <v>0</v>
      </c>
      <c r="CN180" s="284">
        <f t="shared" si="104"/>
        <v>10529999</v>
      </c>
      <c r="CO180" s="284">
        <f t="shared" si="105"/>
        <v>1</v>
      </c>
      <c r="CP180" s="280">
        <f t="shared" si="106"/>
        <v>1</v>
      </c>
      <c r="CQ180" s="285"/>
      <c r="CR180" s="291"/>
      <c r="CS180" s="293"/>
      <c r="CV180" s="291"/>
      <c r="CW180" s="292"/>
      <c r="CX180" s="292"/>
      <c r="CY180" s="292"/>
      <c r="CZ180" s="292"/>
      <c r="DA180" s="292"/>
      <c r="DB180" s="292"/>
      <c r="DC180" s="292"/>
      <c r="DD180" s="292"/>
      <c r="DE180" s="293"/>
      <c r="DF180" s="291"/>
      <c r="DG180" s="292"/>
      <c r="DH180" s="292"/>
      <c r="DI180" s="292"/>
      <c r="DJ180" s="292"/>
      <c r="DK180" s="292"/>
      <c r="DL180" s="292"/>
      <c r="DM180" s="292"/>
      <c r="DN180" s="292"/>
      <c r="DO180" s="292"/>
      <c r="DP180" s="293"/>
      <c r="DQ180" s="141"/>
      <c r="DR180" s="291"/>
      <c r="DS180" s="292"/>
      <c r="DT180" s="292"/>
      <c r="DU180" s="292"/>
      <c r="DV180" s="292"/>
      <c r="DW180" s="292"/>
      <c r="DX180" s="292"/>
      <c r="DY180" s="292"/>
      <c r="DZ180" s="292"/>
      <c r="EA180" s="292"/>
      <c r="EB180" s="292"/>
      <c r="EC180" s="292"/>
      <c r="ED180" s="292"/>
      <c r="EE180" s="292"/>
      <c r="EF180" s="301"/>
      <c r="EG180" s="301"/>
      <c r="EH180" s="301"/>
      <c r="EI180" s="301"/>
      <c r="EJ180" s="301"/>
      <c r="EK180" s="301"/>
      <c r="EL180" s="301"/>
      <c r="EM180" s="301"/>
      <c r="EN180" s="301"/>
      <c r="EO180" s="317">
        <f t="shared" si="107"/>
        <v>0</v>
      </c>
      <c r="EP180" s="301"/>
      <c r="EQ180" s="293"/>
      <c r="ES180" s="288">
        <f t="shared" si="108"/>
        <v>2014</v>
      </c>
      <c r="ET180" s="289">
        <f t="shared" si="109"/>
        <v>0</v>
      </c>
      <c r="EU180" s="290">
        <f t="shared" si="110"/>
        <v>0</v>
      </c>
      <c r="EV180" s="290">
        <f t="shared" si="111"/>
        <v>0</v>
      </c>
      <c r="EW180" s="290">
        <f t="shared" si="112"/>
        <v>0</v>
      </c>
      <c r="EX180" s="291"/>
      <c r="EY180" s="292"/>
      <c r="EZ180" s="292"/>
      <c r="FA180" s="293"/>
      <c r="FB180" s="294">
        <f t="shared" si="113"/>
        <v>0</v>
      </c>
    </row>
    <row r="181" spans="1:158" s="287" customFormat="1" x14ac:dyDescent="0.15">
      <c r="A181" s="296">
        <v>167</v>
      </c>
      <c r="B181" s="297"/>
      <c r="C181" s="298" t="s">
        <v>169</v>
      </c>
      <c r="D181" s="248">
        <f>IF(C181="","",(VLOOKUP(C181,PD!A:B,2,FALSE)))</f>
        <v>21</v>
      </c>
      <c r="E181" s="299" t="s">
        <v>412</v>
      </c>
      <c r="F181" s="299" t="s">
        <v>719</v>
      </c>
      <c r="G181" s="292" t="s">
        <v>722</v>
      </c>
      <c r="H181" s="300">
        <v>12</v>
      </c>
      <c r="I181" s="292" t="s">
        <v>721</v>
      </c>
      <c r="J181" s="300">
        <v>6</v>
      </c>
      <c r="K181" s="293"/>
      <c r="L181" s="291"/>
      <c r="M181" s="292" t="s">
        <v>388</v>
      </c>
      <c r="N181" s="301"/>
      <c r="O181" s="302">
        <v>1</v>
      </c>
      <c r="P181" s="300">
        <v>15</v>
      </c>
      <c r="Q181" s="303">
        <v>37</v>
      </c>
      <c r="R181" s="302">
        <v>2</v>
      </c>
      <c r="S181" s="292"/>
      <c r="T181" s="300"/>
      <c r="U181" s="293"/>
      <c r="V181" s="296" t="s">
        <v>225</v>
      </c>
      <c r="W181" s="292"/>
      <c r="X181" s="292"/>
      <c r="Y181" s="292"/>
      <c r="Z181" s="303"/>
      <c r="AA181" s="291"/>
      <c r="AB181" s="300"/>
      <c r="AC181" s="293"/>
      <c r="AD181" s="304"/>
      <c r="AE181" s="301"/>
      <c r="AF181" s="296">
        <v>1</v>
      </c>
      <c r="AG181" s="297">
        <v>2</v>
      </c>
      <c r="AH181" s="305"/>
      <c r="AI181" s="306"/>
      <c r="AJ181" s="302">
        <v>38</v>
      </c>
      <c r="AK181" s="260">
        <f>IF(AJ181="","",(VLOOKUP(AJ181,償却率表!A:B,2,FALSE)))</f>
        <v>2.7E-2</v>
      </c>
      <c r="AL181" s="307" t="s">
        <v>153</v>
      </c>
      <c r="AM181" s="262">
        <f>IF(AL181="","",(VLOOKUP(AL181,PD!G:H,2,FALSE)))</f>
        <v>1</v>
      </c>
      <c r="AN181" s="318"/>
      <c r="AO181" s="309">
        <v>1970</v>
      </c>
      <c r="AP181" s="319"/>
      <c r="AQ181" s="266">
        <v>1970</v>
      </c>
      <c r="AR181" s="267">
        <f t="shared" si="77"/>
        <v>44</v>
      </c>
      <c r="AS181" s="293" t="s">
        <v>226</v>
      </c>
      <c r="AT181" s="311">
        <v>9000000</v>
      </c>
      <c r="AU181" s="312"/>
      <c r="AV181" s="313"/>
      <c r="AW181" s="314"/>
      <c r="AX181" s="296"/>
      <c r="AY181" s="315" t="s">
        <v>309</v>
      </c>
      <c r="AZ181" s="248">
        <f>IF(AY181="","",(VLOOKUP(AY181,PD!J:K,2,FALSE)))</f>
        <v>1</v>
      </c>
      <c r="BA181" s="300">
        <v>2014</v>
      </c>
      <c r="BB181" s="316">
        <f t="shared" si="114"/>
        <v>0</v>
      </c>
      <c r="BC181" s="291"/>
      <c r="BD181" s="292"/>
      <c r="BE181" s="301"/>
      <c r="BF181" s="274">
        <f t="shared" si="78"/>
        <v>0</v>
      </c>
      <c r="BG181" s="275" t="str">
        <f t="shared" si="79"/>
        <v/>
      </c>
      <c r="BH181" s="276" t="str">
        <f t="shared" si="80"/>
        <v/>
      </c>
      <c r="BI181" s="276" t="str">
        <f t="shared" si="81"/>
        <v/>
      </c>
      <c r="BJ181" s="276" t="str">
        <f t="shared" si="82"/>
        <v/>
      </c>
      <c r="BK181" s="276" t="str">
        <f t="shared" si="83"/>
        <v/>
      </c>
      <c r="BL181" s="276" t="str">
        <f t="shared" si="84"/>
        <v/>
      </c>
      <c r="BM181" s="276" t="str">
        <f t="shared" si="85"/>
        <v/>
      </c>
      <c r="BN181" s="276" t="str">
        <f t="shared" si="86"/>
        <v/>
      </c>
      <c r="BO181" s="276" t="str">
        <f t="shared" si="87"/>
        <v/>
      </c>
      <c r="BP181" s="277" t="str">
        <f t="shared" si="88"/>
        <v/>
      </c>
      <c r="BQ181" s="278"/>
      <c r="BR181" s="279"/>
      <c r="BS181" s="280"/>
      <c r="BT181" s="274">
        <f t="shared" si="89"/>
        <v>0</v>
      </c>
      <c r="BU181" s="275" t="str">
        <f t="shared" si="90"/>
        <v/>
      </c>
      <c r="BV181" s="276" t="str">
        <f t="shared" si="91"/>
        <v/>
      </c>
      <c r="BW181" s="276" t="str">
        <f t="shared" si="92"/>
        <v/>
      </c>
      <c r="BX181" s="276" t="str">
        <f t="shared" si="93"/>
        <v/>
      </c>
      <c r="BY181" s="276" t="str">
        <f t="shared" si="94"/>
        <v/>
      </c>
      <c r="BZ181" s="276" t="str">
        <f t="shared" si="95"/>
        <v/>
      </c>
      <c r="CA181" s="276" t="str">
        <f t="shared" si="96"/>
        <v/>
      </c>
      <c r="CB181" s="276" t="str">
        <f t="shared" si="97"/>
        <v/>
      </c>
      <c r="CC181" s="276" t="str">
        <f t="shared" si="98"/>
        <v/>
      </c>
      <c r="CD181" s="276" t="str">
        <f t="shared" si="99"/>
        <v/>
      </c>
      <c r="CE181" s="277" t="str">
        <f t="shared" si="100"/>
        <v/>
      </c>
      <c r="CF181" s="278"/>
      <c r="CG181" s="281"/>
      <c r="CH181" s="281"/>
      <c r="CI181" s="281"/>
      <c r="CJ181" s="280"/>
      <c r="CK181" s="282">
        <f t="shared" si="101"/>
        <v>0</v>
      </c>
      <c r="CL181" s="283">
        <f t="shared" si="102"/>
        <v>9000000</v>
      </c>
      <c r="CM181" s="284">
        <f t="shared" si="103"/>
        <v>0</v>
      </c>
      <c r="CN181" s="284">
        <f t="shared" si="104"/>
        <v>8999999</v>
      </c>
      <c r="CO181" s="284">
        <f t="shared" si="105"/>
        <v>1</v>
      </c>
      <c r="CP181" s="280">
        <f t="shared" si="106"/>
        <v>1</v>
      </c>
      <c r="CQ181" s="285"/>
      <c r="CR181" s="291"/>
      <c r="CS181" s="293"/>
      <c r="CV181" s="291"/>
      <c r="CW181" s="292"/>
      <c r="CX181" s="292"/>
      <c r="CY181" s="292"/>
      <c r="CZ181" s="292"/>
      <c r="DA181" s="292"/>
      <c r="DB181" s="292"/>
      <c r="DC181" s="292"/>
      <c r="DD181" s="292"/>
      <c r="DE181" s="293"/>
      <c r="DF181" s="291"/>
      <c r="DG181" s="292"/>
      <c r="DH181" s="292"/>
      <c r="DI181" s="292"/>
      <c r="DJ181" s="292"/>
      <c r="DK181" s="292"/>
      <c r="DL181" s="292"/>
      <c r="DM181" s="292"/>
      <c r="DN181" s="292"/>
      <c r="DO181" s="292"/>
      <c r="DP181" s="293"/>
      <c r="DQ181" s="141"/>
      <c r="DR181" s="291"/>
      <c r="DS181" s="292"/>
      <c r="DT181" s="292"/>
      <c r="DU181" s="292"/>
      <c r="DV181" s="292"/>
      <c r="DW181" s="292"/>
      <c r="DX181" s="292"/>
      <c r="DY181" s="292"/>
      <c r="DZ181" s="292"/>
      <c r="EA181" s="292"/>
      <c r="EB181" s="292"/>
      <c r="EC181" s="292"/>
      <c r="ED181" s="292"/>
      <c r="EE181" s="292"/>
      <c r="EF181" s="301"/>
      <c r="EG181" s="301"/>
      <c r="EH181" s="301"/>
      <c r="EI181" s="301"/>
      <c r="EJ181" s="301"/>
      <c r="EK181" s="301"/>
      <c r="EL181" s="301"/>
      <c r="EM181" s="301"/>
      <c r="EN181" s="301"/>
      <c r="EO181" s="317">
        <f t="shared" si="107"/>
        <v>0</v>
      </c>
      <c r="EP181" s="301"/>
      <c r="EQ181" s="293"/>
      <c r="ES181" s="288">
        <f t="shared" si="108"/>
        <v>2014</v>
      </c>
      <c r="ET181" s="289">
        <f t="shared" si="109"/>
        <v>0</v>
      </c>
      <c r="EU181" s="290">
        <f t="shared" si="110"/>
        <v>0</v>
      </c>
      <c r="EV181" s="290">
        <f t="shared" si="111"/>
        <v>0</v>
      </c>
      <c r="EW181" s="290">
        <f t="shared" si="112"/>
        <v>0</v>
      </c>
      <c r="EX181" s="291"/>
      <c r="EY181" s="292"/>
      <c r="EZ181" s="292"/>
      <c r="FA181" s="293"/>
      <c r="FB181" s="294">
        <f t="shared" si="113"/>
        <v>0</v>
      </c>
    </row>
    <row r="182" spans="1:158" s="287" customFormat="1" x14ac:dyDescent="0.15">
      <c r="A182" s="296">
        <v>168</v>
      </c>
      <c r="B182" s="297"/>
      <c r="C182" s="298" t="s">
        <v>161</v>
      </c>
      <c r="D182" s="248">
        <f>IF(C182="","",(VLOOKUP(C182,PD!A:B,2,FALSE)))</f>
        <v>12</v>
      </c>
      <c r="E182" s="299" t="s">
        <v>412</v>
      </c>
      <c r="F182" s="299" t="s">
        <v>723</v>
      </c>
      <c r="G182" s="292" t="s">
        <v>420</v>
      </c>
      <c r="H182" s="300">
        <v>6</v>
      </c>
      <c r="I182" s="292" t="s">
        <v>724</v>
      </c>
      <c r="J182" s="300">
        <v>2</v>
      </c>
      <c r="K182" s="293"/>
      <c r="L182" s="291"/>
      <c r="M182" s="292" t="s">
        <v>389</v>
      </c>
      <c r="N182" s="301"/>
      <c r="O182" s="302">
        <v>1</v>
      </c>
      <c r="P182" s="300">
        <v>15</v>
      </c>
      <c r="Q182" s="303">
        <v>41</v>
      </c>
      <c r="R182" s="302">
        <v>1</v>
      </c>
      <c r="S182" s="292"/>
      <c r="T182" s="300"/>
      <c r="U182" s="293"/>
      <c r="V182" s="296" t="s">
        <v>225</v>
      </c>
      <c r="W182" s="292" t="s">
        <v>725</v>
      </c>
      <c r="X182" s="292"/>
      <c r="Y182" s="292"/>
      <c r="Z182" s="303"/>
      <c r="AA182" s="291"/>
      <c r="AB182" s="300"/>
      <c r="AC182" s="293"/>
      <c r="AD182" s="304"/>
      <c r="AE182" s="301"/>
      <c r="AF182" s="296">
        <v>2</v>
      </c>
      <c r="AG182" s="297">
        <v>5</v>
      </c>
      <c r="AH182" s="305">
        <v>187.15</v>
      </c>
      <c r="AI182" s="306" t="s">
        <v>407</v>
      </c>
      <c r="AJ182" s="302">
        <v>24</v>
      </c>
      <c r="AK182" s="260">
        <f>IF(AJ182="","",(VLOOKUP(AJ182,償却率表!A:B,2,FALSE)))</f>
        <v>4.2000000000000003E-2</v>
      </c>
      <c r="AL182" s="307" t="s">
        <v>153</v>
      </c>
      <c r="AM182" s="262">
        <f>IF(AL182="","",(VLOOKUP(AL182,PD!G:H,2,FALSE)))</f>
        <v>1</v>
      </c>
      <c r="AN182" s="318" t="s">
        <v>726</v>
      </c>
      <c r="AO182" s="309">
        <v>1992</v>
      </c>
      <c r="AP182" s="319" t="s">
        <v>726</v>
      </c>
      <c r="AQ182" s="266">
        <v>1992</v>
      </c>
      <c r="AR182" s="267">
        <f t="shared" si="77"/>
        <v>22</v>
      </c>
      <c r="AS182" s="293" t="s">
        <v>226</v>
      </c>
      <c r="AT182" s="311">
        <v>45000000</v>
      </c>
      <c r="AU182" s="312"/>
      <c r="AV182" s="313"/>
      <c r="AW182" s="314"/>
      <c r="AX182" s="296"/>
      <c r="AY182" s="315" t="s">
        <v>309</v>
      </c>
      <c r="AZ182" s="248">
        <f>IF(AY182="","",(VLOOKUP(AY182,PD!J:K,2,FALSE)))</f>
        <v>1</v>
      </c>
      <c r="BA182" s="300">
        <v>2014</v>
      </c>
      <c r="BB182" s="316">
        <f t="shared" si="114"/>
        <v>0</v>
      </c>
      <c r="BC182" s="291"/>
      <c r="BD182" s="292"/>
      <c r="BE182" s="301"/>
      <c r="BF182" s="274">
        <f t="shared" si="78"/>
        <v>0</v>
      </c>
      <c r="BG182" s="275" t="str">
        <f t="shared" si="79"/>
        <v/>
      </c>
      <c r="BH182" s="276" t="str">
        <f t="shared" si="80"/>
        <v/>
      </c>
      <c r="BI182" s="276" t="str">
        <f t="shared" si="81"/>
        <v/>
      </c>
      <c r="BJ182" s="276" t="str">
        <f t="shared" si="82"/>
        <v/>
      </c>
      <c r="BK182" s="276" t="str">
        <f t="shared" si="83"/>
        <v/>
      </c>
      <c r="BL182" s="276" t="str">
        <f t="shared" si="84"/>
        <v/>
      </c>
      <c r="BM182" s="276" t="str">
        <f t="shared" si="85"/>
        <v/>
      </c>
      <c r="BN182" s="276" t="str">
        <f t="shared" si="86"/>
        <v/>
      </c>
      <c r="BO182" s="276" t="str">
        <f t="shared" si="87"/>
        <v/>
      </c>
      <c r="BP182" s="277" t="str">
        <f t="shared" si="88"/>
        <v/>
      </c>
      <c r="BQ182" s="278"/>
      <c r="BR182" s="279"/>
      <c r="BS182" s="280"/>
      <c r="BT182" s="274">
        <f t="shared" si="89"/>
        <v>0</v>
      </c>
      <c r="BU182" s="275" t="str">
        <f t="shared" si="90"/>
        <v/>
      </c>
      <c r="BV182" s="276" t="str">
        <f t="shared" si="91"/>
        <v/>
      </c>
      <c r="BW182" s="276" t="str">
        <f t="shared" si="92"/>
        <v/>
      </c>
      <c r="BX182" s="276" t="str">
        <f t="shared" si="93"/>
        <v/>
      </c>
      <c r="BY182" s="276" t="str">
        <f t="shared" si="94"/>
        <v/>
      </c>
      <c r="BZ182" s="276" t="str">
        <f t="shared" si="95"/>
        <v/>
      </c>
      <c r="CA182" s="276" t="str">
        <f t="shared" si="96"/>
        <v/>
      </c>
      <c r="CB182" s="276" t="str">
        <f t="shared" si="97"/>
        <v/>
      </c>
      <c r="CC182" s="276" t="str">
        <f t="shared" si="98"/>
        <v/>
      </c>
      <c r="CD182" s="276" t="str">
        <f t="shared" si="99"/>
        <v/>
      </c>
      <c r="CE182" s="277" t="str">
        <f t="shared" si="100"/>
        <v/>
      </c>
      <c r="CF182" s="278"/>
      <c r="CG182" s="281"/>
      <c r="CH182" s="281"/>
      <c r="CI182" s="281"/>
      <c r="CJ182" s="280"/>
      <c r="CK182" s="282">
        <f t="shared" si="101"/>
        <v>0</v>
      </c>
      <c r="CL182" s="283">
        <f t="shared" si="102"/>
        <v>45000000</v>
      </c>
      <c r="CM182" s="284">
        <f t="shared" si="103"/>
        <v>1890000</v>
      </c>
      <c r="CN182" s="284">
        <f t="shared" si="104"/>
        <v>41580000</v>
      </c>
      <c r="CO182" s="284">
        <f t="shared" si="105"/>
        <v>3420000</v>
      </c>
      <c r="CP182" s="280">
        <f t="shared" si="106"/>
        <v>5310000</v>
      </c>
      <c r="CQ182" s="285"/>
      <c r="CR182" s="291"/>
      <c r="CS182" s="293"/>
      <c r="CV182" s="291"/>
      <c r="CW182" s="292"/>
      <c r="CX182" s="292"/>
      <c r="CY182" s="292"/>
      <c r="CZ182" s="292"/>
      <c r="DA182" s="292"/>
      <c r="DB182" s="292"/>
      <c r="DC182" s="292"/>
      <c r="DD182" s="292"/>
      <c r="DE182" s="293"/>
      <c r="DF182" s="291"/>
      <c r="DG182" s="292"/>
      <c r="DH182" s="292"/>
      <c r="DI182" s="292"/>
      <c r="DJ182" s="292"/>
      <c r="DK182" s="292"/>
      <c r="DL182" s="292"/>
      <c r="DM182" s="292"/>
      <c r="DN182" s="292"/>
      <c r="DO182" s="292"/>
      <c r="DP182" s="293"/>
      <c r="DQ182" s="141"/>
      <c r="DR182" s="291"/>
      <c r="DS182" s="292"/>
      <c r="DT182" s="292"/>
      <c r="DU182" s="292"/>
      <c r="DV182" s="292"/>
      <c r="DW182" s="292"/>
      <c r="DX182" s="292"/>
      <c r="DY182" s="292"/>
      <c r="DZ182" s="292"/>
      <c r="EA182" s="292"/>
      <c r="EB182" s="292"/>
      <c r="EC182" s="292"/>
      <c r="ED182" s="292"/>
      <c r="EE182" s="292"/>
      <c r="EF182" s="301"/>
      <c r="EG182" s="301"/>
      <c r="EH182" s="301"/>
      <c r="EI182" s="301"/>
      <c r="EJ182" s="301"/>
      <c r="EK182" s="301"/>
      <c r="EL182" s="301"/>
      <c r="EM182" s="301"/>
      <c r="EN182" s="301"/>
      <c r="EO182" s="317">
        <f t="shared" si="107"/>
        <v>1890000</v>
      </c>
      <c r="EP182" s="301"/>
      <c r="EQ182" s="293"/>
      <c r="ES182" s="288">
        <f t="shared" si="108"/>
        <v>2014</v>
      </c>
      <c r="ET182" s="289">
        <f t="shared" si="109"/>
        <v>0</v>
      </c>
      <c r="EU182" s="290">
        <f t="shared" si="110"/>
        <v>0</v>
      </c>
      <c r="EV182" s="290">
        <f t="shared" si="111"/>
        <v>0</v>
      </c>
      <c r="EW182" s="290">
        <f t="shared" si="112"/>
        <v>0</v>
      </c>
      <c r="EX182" s="291"/>
      <c r="EY182" s="292"/>
      <c r="EZ182" s="292"/>
      <c r="FA182" s="293"/>
      <c r="FB182" s="294">
        <f t="shared" si="113"/>
        <v>0</v>
      </c>
    </row>
    <row r="183" spans="1:158" s="287" customFormat="1" x14ac:dyDescent="0.15">
      <c r="A183" s="296">
        <v>169</v>
      </c>
      <c r="B183" s="297"/>
      <c r="C183" s="298" t="s">
        <v>161</v>
      </c>
      <c r="D183" s="248">
        <f>IF(C183="","",(VLOOKUP(C183,PD!A:B,2,FALSE)))</f>
        <v>12</v>
      </c>
      <c r="E183" s="299" t="s">
        <v>412</v>
      </c>
      <c r="F183" s="299" t="s">
        <v>727</v>
      </c>
      <c r="G183" s="292" t="s">
        <v>439</v>
      </c>
      <c r="H183" s="300">
        <v>6</v>
      </c>
      <c r="I183" s="292" t="s">
        <v>728</v>
      </c>
      <c r="J183" s="300">
        <v>1</v>
      </c>
      <c r="K183" s="293"/>
      <c r="L183" s="291"/>
      <c r="M183" s="292" t="s">
        <v>389</v>
      </c>
      <c r="N183" s="301"/>
      <c r="O183" s="302">
        <v>1</v>
      </c>
      <c r="P183" s="300">
        <v>15</v>
      </c>
      <c r="Q183" s="303">
        <v>41</v>
      </c>
      <c r="R183" s="302">
        <v>1</v>
      </c>
      <c r="S183" s="292"/>
      <c r="T183" s="300"/>
      <c r="U183" s="293"/>
      <c r="V183" s="296" t="s">
        <v>225</v>
      </c>
      <c r="W183" s="292" t="s">
        <v>729</v>
      </c>
      <c r="X183" s="292"/>
      <c r="Y183" s="292"/>
      <c r="Z183" s="303"/>
      <c r="AA183" s="291"/>
      <c r="AB183" s="300"/>
      <c r="AC183" s="293"/>
      <c r="AD183" s="304"/>
      <c r="AE183" s="301"/>
      <c r="AF183" s="296">
        <v>1</v>
      </c>
      <c r="AG183" s="297">
        <v>5</v>
      </c>
      <c r="AH183" s="305">
        <v>4.08</v>
      </c>
      <c r="AI183" s="306" t="s">
        <v>407</v>
      </c>
      <c r="AJ183" s="302">
        <v>15</v>
      </c>
      <c r="AK183" s="260">
        <f>IF(AJ183="","",(VLOOKUP(AJ183,償却率表!A:B,2,FALSE)))</f>
        <v>6.7000000000000004E-2</v>
      </c>
      <c r="AL183" s="307" t="s">
        <v>153</v>
      </c>
      <c r="AM183" s="262">
        <f>IF(AL183="","",(VLOOKUP(AL183,PD!G:H,2,FALSE)))</f>
        <v>1</v>
      </c>
      <c r="AN183" s="318" t="s">
        <v>730</v>
      </c>
      <c r="AO183" s="309">
        <v>1987</v>
      </c>
      <c r="AP183" s="319" t="s">
        <v>730</v>
      </c>
      <c r="AQ183" s="266">
        <v>1987</v>
      </c>
      <c r="AR183" s="267">
        <f t="shared" si="77"/>
        <v>27</v>
      </c>
      <c r="AS183" s="293" t="s">
        <v>226</v>
      </c>
      <c r="AT183" s="311">
        <v>400000</v>
      </c>
      <c r="AU183" s="312"/>
      <c r="AV183" s="313"/>
      <c r="AW183" s="314"/>
      <c r="AX183" s="296"/>
      <c r="AY183" s="315" t="s">
        <v>309</v>
      </c>
      <c r="AZ183" s="248">
        <f>IF(AY183="","",(VLOOKUP(AY183,PD!J:K,2,FALSE)))</f>
        <v>1</v>
      </c>
      <c r="BA183" s="300">
        <v>2014</v>
      </c>
      <c r="BB183" s="316">
        <f t="shared" si="114"/>
        <v>0</v>
      </c>
      <c r="BC183" s="291"/>
      <c r="BD183" s="292"/>
      <c r="BE183" s="301"/>
      <c r="BF183" s="274">
        <f t="shared" si="78"/>
        <v>0</v>
      </c>
      <c r="BG183" s="275" t="str">
        <f t="shared" si="79"/>
        <v/>
      </c>
      <c r="BH183" s="276" t="str">
        <f t="shared" si="80"/>
        <v/>
      </c>
      <c r="BI183" s="276" t="str">
        <f t="shared" si="81"/>
        <v/>
      </c>
      <c r="BJ183" s="276" t="str">
        <f t="shared" si="82"/>
        <v/>
      </c>
      <c r="BK183" s="276" t="str">
        <f t="shared" si="83"/>
        <v/>
      </c>
      <c r="BL183" s="276" t="str">
        <f t="shared" si="84"/>
        <v/>
      </c>
      <c r="BM183" s="276" t="str">
        <f t="shared" si="85"/>
        <v/>
      </c>
      <c r="BN183" s="276" t="str">
        <f t="shared" si="86"/>
        <v/>
      </c>
      <c r="BO183" s="276" t="str">
        <f t="shared" si="87"/>
        <v/>
      </c>
      <c r="BP183" s="277" t="str">
        <f t="shared" si="88"/>
        <v/>
      </c>
      <c r="BQ183" s="278"/>
      <c r="BR183" s="279"/>
      <c r="BS183" s="280"/>
      <c r="BT183" s="274">
        <f t="shared" si="89"/>
        <v>0</v>
      </c>
      <c r="BU183" s="275" t="str">
        <f t="shared" si="90"/>
        <v/>
      </c>
      <c r="BV183" s="276" t="str">
        <f t="shared" si="91"/>
        <v/>
      </c>
      <c r="BW183" s="276" t="str">
        <f t="shared" si="92"/>
        <v/>
      </c>
      <c r="BX183" s="276" t="str">
        <f t="shared" si="93"/>
        <v/>
      </c>
      <c r="BY183" s="276" t="str">
        <f t="shared" si="94"/>
        <v/>
      </c>
      <c r="BZ183" s="276" t="str">
        <f t="shared" si="95"/>
        <v/>
      </c>
      <c r="CA183" s="276" t="str">
        <f t="shared" si="96"/>
        <v/>
      </c>
      <c r="CB183" s="276" t="str">
        <f t="shared" si="97"/>
        <v/>
      </c>
      <c r="CC183" s="276" t="str">
        <f t="shared" si="98"/>
        <v/>
      </c>
      <c r="CD183" s="276" t="str">
        <f t="shared" si="99"/>
        <v/>
      </c>
      <c r="CE183" s="277" t="str">
        <f t="shared" si="100"/>
        <v/>
      </c>
      <c r="CF183" s="278"/>
      <c r="CG183" s="281"/>
      <c r="CH183" s="281"/>
      <c r="CI183" s="281"/>
      <c r="CJ183" s="280"/>
      <c r="CK183" s="282">
        <f t="shared" si="101"/>
        <v>0</v>
      </c>
      <c r="CL183" s="283">
        <f t="shared" si="102"/>
        <v>400000</v>
      </c>
      <c r="CM183" s="284">
        <f t="shared" si="103"/>
        <v>0</v>
      </c>
      <c r="CN183" s="284">
        <f t="shared" si="104"/>
        <v>399999</v>
      </c>
      <c r="CO183" s="284">
        <f t="shared" si="105"/>
        <v>1</v>
      </c>
      <c r="CP183" s="280">
        <f t="shared" si="106"/>
        <v>1</v>
      </c>
      <c r="CQ183" s="285"/>
      <c r="CR183" s="291"/>
      <c r="CS183" s="293"/>
      <c r="CV183" s="291"/>
      <c r="CW183" s="292"/>
      <c r="CX183" s="292"/>
      <c r="CY183" s="292"/>
      <c r="CZ183" s="292"/>
      <c r="DA183" s="292"/>
      <c r="DB183" s="292"/>
      <c r="DC183" s="292"/>
      <c r="DD183" s="292"/>
      <c r="DE183" s="293"/>
      <c r="DF183" s="291"/>
      <c r="DG183" s="292"/>
      <c r="DH183" s="292"/>
      <c r="DI183" s="292"/>
      <c r="DJ183" s="292"/>
      <c r="DK183" s="292"/>
      <c r="DL183" s="292"/>
      <c r="DM183" s="292"/>
      <c r="DN183" s="292"/>
      <c r="DO183" s="292"/>
      <c r="DP183" s="293"/>
      <c r="DQ183" s="141"/>
      <c r="DR183" s="291"/>
      <c r="DS183" s="292"/>
      <c r="DT183" s="292"/>
      <c r="DU183" s="292"/>
      <c r="DV183" s="292"/>
      <c r="DW183" s="292"/>
      <c r="DX183" s="292"/>
      <c r="DY183" s="292"/>
      <c r="DZ183" s="292"/>
      <c r="EA183" s="292"/>
      <c r="EB183" s="292"/>
      <c r="EC183" s="292"/>
      <c r="ED183" s="292"/>
      <c r="EE183" s="292"/>
      <c r="EF183" s="301"/>
      <c r="EG183" s="301"/>
      <c r="EH183" s="301"/>
      <c r="EI183" s="301"/>
      <c r="EJ183" s="301"/>
      <c r="EK183" s="301"/>
      <c r="EL183" s="301"/>
      <c r="EM183" s="301"/>
      <c r="EN183" s="301"/>
      <c r="EO183" s="317">
        <f t="shared" si="107"/>
        <v>0</v>
      </c>
      <c r="EP183" s="301"/>
      <c r="EQ183" s="293"/>
      <c r="ES183" s="288">
        <f t="shared" si="108"/>
        <v>2014</v>
      </c>
      <c r="ET183" s="289">
        <f t="shared" si="109"/>
        <v>0</v>
      </c>
      <c r="EU183" s="290">
        <f t="shared" si="110"/>
        <v>0</v>
      </c>
      <c r="EV183" s="290">
        <f t="shared" si="111"/>
        <v>0</v>
      </c>
      <c r="EW183" s="290">
        <f t="shared" si="112"/>
        <v>0</v>
      </c>
      <c r="EX183" s="291"/>
      <c r="EY183" s="292"/>
      <c r="EZ183" s="292"/>
      <c r="FA183" s="293"/>
      <c r="FB183" s="294">
        <f t="shared" si="113"/>
        <v>0</v>
      </c>
    </row>
    <row r="184" spans="1:158" s="287" customFormat="1" x14ac:dyDescent="0.15">
      <c r="A184" s="296">
        <v>170</v>
      </c>
      <c r="B184" s="297"/>
      <c r="C184" s="298" t="s">
        <v>161</v>
      </c>
      <c r="D184" s="248">
        <f>IF(C184="","",(VLOOKUP(C184,PD!A:B,2,FALSE)))</f>
        <v>12</v>
      </c>
      <c r="E184" s="299" t="s">
        <v>412</v>
      </c>
      <c r="F184" s="299" t="s">
        <v>731</v>
      </c>
      <c r="G184" s="292" t="s">
        <v>732</v>
      </c>
      <c r="H184" s="300">
        <v>6</v>
      </c>
      <c r="I184" s="292" t="s">
        <v>733</v>
      </c>
      <c r="J184" s="300">
        <v>1</v>
      </c>
      <c r="K184" s="293"/>
      <c r="L184" s="291"/>
      <c r="M184" s="292" t="s">
        <v>389</v>
      </c>
      <c r="N184" s="301"/>
      <c r="O184" s="302">
        <v>1</v>
      </c>
      <c r="P184" s="300">
        <v>15</v>
      </c>
      <c r="Q184" s="303">
        <v>41</v>
      </c>
      <c r="R184" s="302">
        <v>1</v>
      </c>
      <c r="S184" s="292"/>
      <c r="T184" s="300"/>
      <c r="U184" s="293"/>
      <c r="V184" s="296" t="s">
        <v>225</v>
      </c>
      <c r="W184" s="292" t="s">
        <v>734</v>
      </c>
      <c r="X184" s="292"/>
      <c r="Y184" s="292"/>
      <c r="Z184" s="303"/>
      <c r="AA184" s="291"/>
      <c r="AB184" s="300"/>
      <c r="AC184" s="293"/>
      <c r="AD184" s="304"/>
      <c r="AE184" s="301"/>
      <c r="AF184" s="296">
        <v>2</v>
      </c>
      <c r="AG184" s="297">
        <v>2</v>
      </c>
      <c r="AH184" s="305">
        <v>4787.6400000000003</v>
      </c>
      <c r="AI184" s="306" t="s">
        <v>407</v>
      </c>
      <c r="AJ184" s="302">
        <v>47</v>
      </c>
      <c r="AK184" s="260">
        <f>IF(AJ184="","",(VLOOKUP(AJ184,償却率表!A:B,2,FALSE)))</f>
        <v>2.1999999999999999E-2</v>
      </c>
      <c r="AL184" s="307" t="s">
        <v>153</v>
      </c>
      <c r="AM184" s="262">
        <f>IF(AL184="","",(VLOOKUP(AL184,PD!G:H,2,FALSE)))</f>
        <v>1</v>
      </c>
      <c r="AN184" s="318" t="s">
        <v>735</v>
      </c>
      <c r="AO184" s="309">
        <v>1992</v>
      </c>
      <c r="AP184" s="319" t="s">
        <v>735</v>
      </c>
      <c r="AQ184" s="266">
        <v>1992</v>
      </c>
      <c r="AR184" s="267">
        <f t="shared" si="77"/>
        <v>22</v>
      </c>
      <c r="AS184" s="293" t="s">
        <v>226</v>
      </c>
      <c r="AT184" s="311">
        <v>1752180000</v>
      </c>
      <c r="AU184" s="312"/>
      <c r="AV184" s="313"/>
      <c r="AW184" s="314"/>
      <c r="AX184" s="296"/>
      <c r="AY184" s="315" t="s">
        <v>309</v>
      </c>
      <c r="AZ184" s="248">
        <f>IF(AY184="","",(VLOOKUP(AY184,PD!J:K,2,FALSE)))</f>
        <v>1</v>
      </c>
      <c r="BA184" s="300">
        <v>2014</v>
      </c>
      <c r="BB184" s="316">
        <f t="shared" si="114"/>
        <v>0</v>
      </c>
      <c r="BC184" s="291"/>
      <c r="BD184" s="292"/>
      <c r="BE184" s="301"/>
      <c r="BF184" s="274">
        <f t="shared" si="78"/>
        <v>0</v>
      </c>
      <c r="BG184" s="275" t="str">
        <f t="shared" si="79"/>
        <v/>
      </c>
      <c r="BH184" s="276" t="str">
        <f t="shared" si="80"/>
        <v/>
      </c>
      <c r="BI184" s="276" t="str">
        <f t="shared" si="81"/>
        <v/>
      </c>
      <c r="BJ184" s="276" t="str">
        <f t="shared" si="82"/>
        <v/>
      </c>
      <c r="BK184" s="276" t="str">
        <f t="shared" si="83"/>
        <v/>
      </c>
      <c r="BL184" s="276" t="str">
        <f t="shared" si="84"/>
        <v/>
      </c>
      <c r="BM184" s="276" t="str">
        <f t="shared" si="85"/>
        <v/>
      </c>
      <c r="BN184" s="276" t="str">
        <f t="shared" si="86"/>
        <v/>
      </c>
      <c r="BO184" s="276" t="str">
        <f t="shared" si="87"/>
        <v/>
      </c>
      <c r="BP184" s="277" t="str">
        <f t="shared" si="88"/>
        <v/>
      </c>
      <c r="BQ184" s="278"/>
      <c r="BR184" s="279"/>
      <c r="BS184" s="280"/>
      <c r="BT184" s="274">
        <f t="shared" si="89"/>
        <v>0</v>
      </c>
      <c r="BU184" s="275" t="str">
        <f t="shared" si="90"/>
        <v/>
      </c>
      <c r="BV184" s="276" t="str">
        <f t="shared" si="91"/>
        <v/>
      </c>
      <c r="BW184" s="276" t="str">
        <f t="shared" si="92"/>
        <v/>
      </c>
      <c r="BX184" s="276" t="str">
        <f t="shared" si="93"/>
        <v/>
      </c>
      <c r="BY184" s="276" t="str">
        <f t="shared" si="94"/>
        <v/>
      </c>
      <c r="BZ184" s="276" t="str">
        <f t="shared" si="95"/>
        <v/>
      </c>
      <c r="CA184" s="276" t="str">
        <f t="shared" si="96"/>
        <v/>
      </c>
      <c r="CB184" s="276" t="str">
        <f t="shared" si="97"/>
        <v/>
      </c>
      <c r="CC184" s="276" t="str">
        <f t="shared" si="98"/>
        <v/>
      </c>
      <c r="CD184" s="276" t="str">
        <f t="shared" si="99"/>
        <v/>
      </c>
      <c r="CE184" s="277" t="str">
        <f t="shared" si="100"/>
        <v/>
      </c>
      <c r="CF184" s="278"/>
      <c r="CG184" s="281"/>
      <c r="CH184" s="281"/>
      <c r="CI184" s="281"/>
      <c r="CJ184" s="280"/>
      <c r="CK184" s="282">
        <f t="shared" si="101"/>
        <v>0</v>
      </c>
      <c r="CL184" s="283">
        <f t="shared" si="102"/>
        <v>1752180000</v>
      </c>
      <c r="CM184" s="284">
        <f t="shared" si="103"/>
        <v>38547960</v>
      </c>
      <c r="CN184" s="284">
        <f t="shared" si="104"/>
        <v>848055120</v>
      </c>
      <c r="CO184" s="284">
        <f t="shared" si="105"/>
        <v>904124880</v>
      </c>
      <c r="CP184" s="280">
        <f t="shared" si="106"/>
        <v>942672840</v>
      </c>
      <c r="CQ184" s="285"/>
      <c r="CR184" s="291"/>
      <c r="CS184" s="293"/>
      <c r="CV184" s="291"/>
      <c r="CW184" s="292"/>
      <c r="CX184" s="292"/>
      <c r="CY184" s="292"/>
      <c r="CZ184" s="292"/>
      <c r="DA184" s="292"/>
      <c r="DB184" s="292"/>
      <c r="DC184" s="292"/>
      <c r="DD184" s="292"/>
      <c r="DE184" s="293"/>
      <c r="DF184" s="291"/>
      <c r="DG184" s="292"/>
      <c r="DH184" s="292"/>
      <c r="DI184" s="292"/>
      <c r="DJ184" s="292"/>
      <c r="DK184" s="292"/>
      <c r="DL184" s="292"/>
      <c r="DM184" s="292"/>
      <c r="DN184" s="292"/>
      <c r="DO184" s="292"/>
      <c r="DP184" s="293"/>
      <c r="DQ184" s="141"/>
      <c r="DR184" s="291"/>
      <c r="DS184" s="292"/>
      <c r="DT184" s="292"/>
      <c r="DU184" s="292"/>
      <c r="DV184" s="292"/>
      <c r="DW184" s="292"/>
      <c r="DX184" s="292"/>
      <c r="DY184" s="292"/>
      <c r="DZ184" s="292"/>
      <c r="EA184" s="292"/>
      <c r="EB184" s="292"/>
      <c r="EC184" s="292"/>
      <c r="ED184" s="292"/>
      <c r="EE184" s="292"/>
      <c r="EF184" s="301"/>
      <c r="EG184" s="301"/>
      <c r="EH184" s="301"/>
      <c r="EI184" s="301"/>
      <c r="EJ184" s="301"/>
      <c r="EK184" s="301"/>
      <c r="EL184" s="301"/>
      <c r="EM184" s="301"/>
      <c r="EN184" s="301"/>
      <c r="EO184" s="317">
        <f t="shared" si="107"/>
        <v>38547960</v>
      </c>
      <c r="EP184" s="301"/>
      <c r="EQ184" s="293"/>
      <c r="ES184" s="288">
        <f t="shared" si="108"/>
        <v>2014</v>
      </c>
      <c r="ET184" s="289">
        <f t="shared" si="109"/>
        <v>0</v>
      </c>
      <c r="EU184" s="290">
        <f t="shared" si="110"/>
        <v>0</v>
      </c>
      <c r="EV184" s="290">
        <f t="shared" si="111"/>
        <v>0</v>
      </c>
      <c r="EW184" s="290">
        <f t="shared" si="112"/>
        <v>0</v>
      </c>
      <c r="EX184" s="291"/>
      <c r="EY184" s="292"/>
      <c r="EZ184" s="292"/>
      <c r="FA184" s="293"/>
      <c r="FB184" s="294">
        <f t="shared" si="113"/>
        <v>0</v>
      </c>
    </row>
    <row r="185" spans="1:158" s="287" customFormat="1" x14ac:dyDescent="0.15">
      <c r="A185" s="296">
        <v>171</v>
      </c>
      <c r="B185" s="297"/>
      <c r="C185" s="298" t="s">
        <v>161</v>
      </c>
      <c r="D185" s="248">
        <f>IF(C185="","",(VLOOKUP(C185,PD!A:B,2,FALSE)))</f>
        <v>12</v>
      </c>
      <c r="E185" s="299" t="s">
        <v>412</v>
      </c>
      <c r="F185" s="299" t="s">
        <v>731</v>
      </c>
      <c r="G185" s="292" t="s">
        <v>736</v>
      </c>
      <c r="H185" s="300">
        <v>6</v>
      </c>
      <c r="I185" s="292" t="s">
        <v>733</v>
      </c>
      <c r="J185" s="300">
        <v>1</v>
      </c>
      <c r="K185" s="293"/>
      <c r="L185" s="291"/>
      <c r="M185" s="292" t="s">
        <v>389</v>
      </c>
      <c r="N185" s="301"/>
      <c r="O185" s="302">
        <v>1</v>
      </c>
      <c r="P185" s="300">
        <v>15</v>
      </c>
      <c r="Q185" s="303">
        <v>41</v>
      </c>
      <c r="R185" s="302">
        <v>1</v>
      </c>
      <c r="S185" s="292"/>
      <c r="T185" s="300"/>
      <c r="U185" s="293"/>
      <c r="V185" s="296" t="s">
        <v>225</v>
      </c>
      <c r="W185" s="292" t="s">
        <v>734</v>
      </c>
      <c r="X185" s="292"/>
      <c r="Y185" s="292"/>
      <c r="Z185" s="303"/>
      <c r="AA185" s="291"/>
      <c r="AB185" s="300"/>
      <c r="AC185" s="293"/>
      <c r="AD185" s="304"/>
      <c r="AE185" s="301"/>
      <c r="AF185" s="296">
        <v>1</v>
      </c>
      <c r="AG185" s="297">
        <v>2</v>
      </c>
      <c r="AH185" s="305">
        <v>401.41</v>
      </c>
      <c r="AI185" s="306" t="s">
        <v>407</v>
      </c>
      <c r="AJ185" s="302">
        <v>47</v>
      </c>
      <c r="AK185" s="260">
        <f>IF(AJ185="","",(VLOOKUP(AJ185,償却率表!A:B,2,FALSE)))</f>
        <v>2.1999999999999999E-2</v>
      </c>
      <c r="AL185" s="307" t="s">
        <v>153</v>
      </c>
      <c r="AM185" s="262">
        <f>IF(AL185="","",(VLOOKUP(AL185,PD!G:H,2,FALSE)))</f>
        <v>1</v>
      </c>
      <c r="AN185" s="318" t="s">
        <v>737</v>
      </c>
      <c r="AO185" s="309">
        <v>1992</v>
      </c>
      <c r="AP185" s="319" t="s">
        <v>737</v>
      </c>
      <c r="AQ185" s="266">
        <v>1992</v>
      </c>
      <c r="AR185" s="267">
        <f t="shared" si="77"/>
        <v>22</v>
      </c>
      <c r="AS185" s="293" t="s">
        <v>226</v>
      </c>
      <c r="AT185" s="311">
        <v>64250000</v>
      </c>
      <c r="AU185" s="312"/>
      <c r="AV185" s="313"/>
      <c r="AW185" s="314"/>
      <c r="AX185" s="296"/>
      <c r="AY185" s="315" t="s">
        <v>309</v>
      </c>
      <c r="AZ185" s="248">
        <f>IF(AY185="","",(VLOOKUP(AY185,PD!J:K,2,FALSE)))</f>
        <v>1</v>
      </c>
      <c r="BA185" s="300">
        <v>2014</v>
      </c>
      <c r="BB185" s="316">
        <f t="shared" si="114"/>
        <v>0</v>
      </c>
      <c r="BC185" s="291"/>
      <c r="BD185" s="292"/>
      <c r="BE185" s="301"/>
      <c r="BF185" s="274">
        <f t="shared" si="78"/>
        <v>0</v>
      </c>
      <c r="BG185" s="275" t="str">
        <f t="shared" si="79"/>
        <v/>
      </c>
      <c r="BH185" s="276" t="str">
        <f t="shared" si="80"/>
        <v/>
      </c>
      <c r="BI185" s="276" t="str">
        <f t="shared" si="81"/>
        <v/>
      </c>
      <c r="BJ185" s="276" t="str">
        <f t="shared" si="82"/>
        <v/>
      </c>
      <c r="BK185" s="276" t="str">
        <f t="shared" si="83"/>
        <v/>
      </c>
      <c r="BL185" s="276" t="str">
        <f t="shared" si="84"/>
        <v/>
      </c>
      <c r="BM185" s="276" t="str">
        <f t="shared" si="85"/>
        <v/>
      </c>
      <c r="BN185" s="276" t="str">
        <f t="shared" si="86"/>
        <v/>
      </c>
      <c r="BO185" s="276" t="str">
        <f t="shared" si="87"/>
        <v/>
      </c>
      <c r="BP185" s="277" t="str">
        <f t="shared" si="88"/>
        <v/>
      </c>
      <c r="BQ185" s="278"/>
      <c r="BR185" s="279"/>
      <c r="BS185" s="280"/>
      <c r="BT185" s="274">
        <f t="shared" si="89"/>
        <v>0</v>
      </c>
      <c r="BU185" s="275" t="str">
        <f t="shared" si="90"/>
        <v/>
      </c>
      <c r="BV185" s="276" t="str">
        <f t="shared" si="91"/>
        <v/>
      </c>
      <c r="BW185" s="276" t="str">
        <f t="shared" si="92"/>
        <v/>
      </c>
      <c r="BX185" s="276" t="str">
        <f t="shared" si="93"/>
        <v/>
      </c>
      <c r="BY185" s="276" t="str">
        <f t="shared" si="94"/>
        <v/>
      </c>
      <c r="BZ185" s="276" t="str">
        <f t="shared" si="95"/>
        <v/>
      </c>
      <c r="CA185" s="276" t="str">
        <f t="shared" si="96"/>
        <v/>
      </c>
      <c r="CB185" s="276" t="str">
        <f t="shared" si="97"/>
        <v/>
      </c>
      <c r="CC185" s="276" t="str">
        <f t="shared" si="98"/>
        <v/>
      </c>
      <c r="CD185" s="276" t="str">
        <f t="shared" si="99"/>
        <v/>
      </c>
      <c r="CE185" s="277" t="str">
        <f t="shared" si="100"/>
        <v/>
      </c>
      <c r="CF185" s="278"/>
      <c r="CG185" s="281"/>
      <c r="CH185" s="281"/>
      <c r="CI185" s="281"/>
      <c r="CJ185" s="280"/>
      <c r="CK185" s="282">
        <f t="shared" si="101"/>
        <v>0</v>
      </c>
      <c r="CL185" s="283">
        <f t="shared" si="102"/>
        <v>64250000</v>
      </c>
      <c r="CM185" s="284">
        <f t="shared" si="103"/>
        <v>1413500</v>
      </c>
      <c r="CN185" s="284">
        <f t="shared" si="104"/>
        <v>31097000</v>
      </c>
      <c r="CO185" s="284">
        <f t="shared" si="105"/>
        <v>33153000</v>
      </c>
      <c r="CP185" s="280">
        <f t="shared" si="106"/>
        <v>34566500</v>
      </c>
      <c r="CQ185" s="285"/>
      <c r="CR185" s="291"/>
      <c r="CS185" s="293"/>
      <c r="CV185" s="291"/>
      <c r="CW185" s="292"/>
      <c r="CX185" s="292"/>
      <c r="CY185" s="292"/>
      <c r="CZ185" s="292"/>
      <c r="DA185" s="292"/>
      <c r="DB185" s="292"/>
      <c r="DC185" s="292"/>
      <c r="DD185" s="292"/>
      <c r="DE185" s="293"/>
      <c r="DF185" s="291"/>
      <c r="DG185" s="292"/>
      <c r="DH185" s="292"/>
      <c r="DI185" s="292"/>
      <c r="DJ185" s="292"/>
      <c r="DK185" s="292"/>
      <c r="DL185" s="292"/>
      <c r="DM185" s="292"/>
      <c r="DN185" s="292"/>
      <c r="DO185" s="292"/>
      <c r="DP185" s="293"/>
      <c r="DQ185" s="141"/>
      <c r="DR185" s="291"/>
      <c r="DS185" s="292"/>
      <c r="DT185" s="292"/>
      <c r="DU185" s="292"/>
      <c r="DV185" s="292"/>
      <c r="DW185" s="292"/>
      <c r="DX185" s="292"/>
      <c r="DY185" s="292"/>
      <c r="DZ185" s="292"/>
      <c r="EA185" s="292"/>
      <c r="EB185" s="292"/>
      <c r="EC185" s="292"/>
      <c r="ED185" s="292"/>
      <c r="EE185" s="292"/>
      <c r="EF185" s="301"/>
      <c r="EG185" s="301"/>
      <c r="EH185" s="301"/>
      <c r="EI185" s="301"/>
      <c r="EJ185" s="301"/>
      <c r="EK185" s="301"/>
      <c r="EL185" s="301"/>
      <c r="EM185" s="301"/>
      <c r="EN185" s="301"/>
      <c r="EO185" s="317">
        <f t="shared" si="107"/>
        <v>1413500</v>
      </c>
      <c r="EP185" s="301"/>
      <c r="EQ185" s="293"/>
      <c r="ES185" s="288">
        <f t="shared" si="108"/>
        <v>2014</v>
      </c>
      <c r="ET185" s="289">
        <f t="shared" si="109"/>
        <v>0</v>
      </c>
      <c r="EU185" s="290">
        <f t="shared" si="110"/>
        <v>0</v>
      </c>
      <c r="EV185" s="290">
        <f t="shared" si="111"/>
        <v>0</v>
      </c>
      <c r="EW185" s="290">
        <f t="shared" si="112"/>
        <v>0</v>
      </c>
      <c r="EX185" s="291"/>
      <c r="EY185" s="292"/>
      <c r="EZ185" s="292"/>
      <c r="FA185" s="293"/>
      <c r="FB185" s="294">
        <f t="shared" si="113"/>
        <v>0</v>
      </c>
    </row>
    <row r="186" spans="1:158" s="287" customFormat="1" x14ac:dyDescent="0.15">
      <c r="A186" s="296">
        <v>172</v>
      </c>
      <c r="B186" s="297"/>
      <c r="C186" s="298" t="s">
        <v>161</v>
      </c>
      <c r="D186" s="248">
        <f>IF(C186="","",(VLOOKUP(C186,PD!A:B,2,FALSE)))</f>
        <v>12</v>
      </c>
      <c r="E186" s="299" t="s">
        <v>412</v>
      </c>
      <c r="F186" s="299" t="s">
        <v>731</v>
      </c>
      <c r="G186" s="292" t="s">
        <v>408</v>
      </c>
      <c r="H186" s="300">
        <v>6</v>
      </c>
      <c r="I186" s="292" t="s">
        <v>733</v>
      </c>
      <c r="J186" s="300">
        <v>1</v>
      </c>
      <c r="K186" s="293"/>
      <c r="L186" s="291"/>
      <c r="M186" s="292" t="s">
        <v>389</v>
      </c>
      <c r="N186" s="301"/>
      <c r="O186" s="302">
        <v>1</v>
      </c>
      <c r="P186" s="300">
        <v>15</v>
      </c>
      <c r="Q186" s="303">
        <v>41</v>
      </c>
      <c r="R186" s="302">
        <v>1</v>
      </c>
      <c r="S186" s="292"/>
      <c r="T186" s="300"/>
      <c r="U186" s="293"/>
      <c r="V186" s="296" t="s">
        <v>225</v>
      </c>
      <c r="W186" s="292" t="s">
        <v>734</v>
      </c>
      <c r="X186" s="292"/>
      <c r="Y186" s="292"/>
      <c r="Z186" s="303"/>
      <c r="AA186" s="291"/>
      <c r="AB186" s="300"/>
      <c r="AC186" s="293"/>
      <c r="AD186" s="304"/>
      <c r="AE186" s="301"/>
      <c r="AF186" s="296">
        <v>1</v>
      </c>
      <c r="AG186" s="297">
        <v>2</v>
      </c>
      <c r="AH186" s="305">
        <v>52.65</v>
      </c>
      <c r="AI186" s="306" t="s">
        <v>407</v>
      </c>
      <c r="AJ186" s="302">
        <v>38</v>
      </c>
      <c r="AK186" s="260">
        <f>IF(AJ186="","",(VLOOKUP(AJ186,償却率表!A:B,2,FALSE)))</f>
        <v>2.7E-2</v>
      </c>
      <c r="AL186" s="307" t="s">
        <v>153</v>
      </c>
      <c r="AM186" s="262">
        <f>IF(AL186="","",(VLOOKUP(AL186,PD!G:H,2,FALSE)))</f>
        <v>1</v>
      </c>
      <c r="AN186" s="318" t="s">
        <v>737</v>
      </c>
      <c r="AO186" s="309">
        <v>1992</v>
      </c>
      <c r="AP186" s="319" t="s">
        <v>737</v>
      </c>
      <c r="AQ186" s="266">
        <v>1992</v>
      </c>
      <c r="AR186" s="267">
        <f t="shared" si="77"/>
        <v>22</v>
      </c>
      <c r="AS186" s="293" t="s">
        <v>226</v>
      </c>
      <c r="AT186" s="311">
        <v>11710000</v>
      </c>
      <c r="AU186" s="312"/>
      <c r="AV186" s="313"/>
      <c r="AW186" s="314"/>
      <c r="AX186" s="296"/>
      <c r="AY186" s="315" t="s">
        <v>309</v>
      </c>
      <c r="AZ186" s="248">
        <f>IF(AY186="","",(VLOOKUP(AY186,PD!J:K,2,FALSE)))</f>
        <v>1</v>
      </c>
      <c r="BA186" s="300">
        <v>2014</v>
      </c>
      <c r="BB186" s="316">
        <f t="shared" si="114"/>
        <v>0</v>
      </c>
      <c r="BC186" s="291"/>
      <c r="BD186" s="292"/>
      <c r="BE186" s="301"/>
      <c r="BF186" s="274">
        <f t="shared" si="78"/>
        <v>0</v>
      </c>
      <c r="BG186" s="275" t="str">
        <f t="shared" si="79"/>
        <v/>
      </c>
      <c r="BH186" s="276" t="str">
        <f t="shared" si="80"/>
        <v/>
      </c>
      <c r="BI186" s="276" t="str">
        <f t="shared" si="81"/>
        <v/>
      </c>
      <c r="BJ186" s="276" t="str">
        <f t="shared" si="82"/>
        <v/>
      </c>
      <c r="BK186" s="276" t="str">
        <f t="shared" si="83"/>
        <v/>
      </c>
      <c r="BL186" s="276" t="str">
        <f t="shared" si="84"/>
        <v/>
      </c>
      <c r="BM186" s="276" t="str">
        <f t="shared" si="85"/>
        <v/>
      </c>
      <c r="BN186" s="276" t="str">
        <f t="shared" si="86"/>
        <v/>
      </c>
      <c r="BO186" s="276" t="str">
        <f t="shared" si="87"/>
        <v/>
      </c>
      <c r="BP186" s="277" t="str">
        <f t="shared" si="88"/>
        <v/>
      </c>
      <c r="BQ186" s="278"/>
      <c r="BR186" s="279"/>
      <c r="BS186" s="280"/>
      <c r="BT186" s="274">
        <f t="shared" si="89"/>
        <v>0</v>
      </c>
      <c r="BU186" s="275" t="str">
        <f t="shared" si="90"/>
        <v/>
      </c>
      <c r="BV186" s="276" t="str">
        <f t="shared" si="91"/>
        <v/>
      </c>
      <c r="BW186" s="276" t="str">
        <f t="shared" si="92"/>
        <v/>
      </c>
      <c r="BX186" s="276" t="str">
        <f t="shared" si="93"/>
        <v/>
      </c>
      <c r="BY186" s="276" t="str">
        <f t="shared" si="94"/>
        <v/>
      </c>
      <c r="BZ186" s="276" t="str">
        <f t="shared" si="95"/>
        <v/>
      </c>
      <c r="CA186" s="276" t="str">
        <f t="shared" si="96"/>
        <v/>
      </c>
      <c r="CB186" s="276" t="str">
        <f t="shared" si="97"/>
        <v/>
      </c>
      <c r="CC186" s="276" t="str">
        <f t="shared" si="98"/>
        <v/>
      </c>
      <c r="CD186" s="276" t="str">
        <f t="shared" si="99"/>
        <v/>
      </c>
      <c r="CE186" s="277" t="str">
        <f t="shared" si="100"/>
        <v/>
      </c>
      <c r="CF186" s="278"/>
      <c r="CG186" s="281"/>
      <c r="CH186" s="281"/>
      <c r="CI186" s="281"/>
      <c r="CJ186" s="280"/>
      <c r="CK186" s="282">
        <f t="shared" si="101"/>
        <v>0</v>
      </c>
      <c r="CL186" s="283">
        <f t="shared" si="102"/>
        <v>11710000</v>
      </c>
      <c r="CM186" s="284">
        <f t="shared" si="103"/>
        <v>316170</v>
      </c>
      <c r="CN186" s="284">
        <f t="shared" si="104"/>
        <v>6955740</v>
      </c>
      <c r="CO186" s="284">
        <f t="shared" si="105"/>
        <v>4754260</v>
      </c>
      <c r="CP186" s="280">
        <f t="shared" si="106"/>
        <v>5070430</v>
      </c>
      <c r="CQ186" s="285"/>
      <c r="CR186" s="291"/>
      <c r="CS186" s="293"/>
      <c r="CV186" s="291"/>
      <c r="CW186" s="292"/>
      <c r="CX186" s="292"/>
      <c r="CY186" s="292"/>
      <c r="CZ186" s="292"/>
      <c r="DA186" s="292"/>
      <c r="DB186" s="292"/>
      <c r="DC186" s="292"/>
      <c r="DD186" s="292"/>
      <c r="DE186" s="293"/>
      <c r="DF186" s="291"/>
      <c r="DG186" s="292"/>
      <c r="DH186" s="292"/>
      <c r="DI186" s="292"/>
      <c r="DJ186" s="292"/>
      <c r="DK186" s="292"/>
      <c r="DL186" s="292"/>
      <c r="DM186" s="292"/>
      <c r="DN186" s="292"/>
      <c r="DO186" s="292"/>
      <c r="DP186" s="293"/>
      <c r="DQ186" s="141"/>
      <c r="DR186" s="291"/>
      <c r="DS186" s="292"/>
      <c r="DT186" s="292"/>
      <c r="DU186" s="292"/>
      <c r="DV186" s="292"/>
      <c r="DW186" s="292"/>
      <c r="DX186" s="292"/>
      <c r="DY186" s="292"/>
      <c r="DZ186" s="292"/>
      <c r="EA186" s="292"/>
      <c r="EB186" s="292"/>
      <c r="EC186" s="292"/>
      <c r="ED186" s="292"/>
      <c r="EE186" s="292"/>
      <c r="EF186" s="301"/>
      <c r="EG186" s="301"/>
      <c r="EH186" s="301"/>
      <c r="EI186" s="301"/>
      <c r="EJ186" s="301"/>
      <c r="EK186" s="301"/>
      <c r="EL186" s="301"/>
      <c r="EM186" s="301"/>
      <c r="EN186" s="301"/>
      <c r="EO186" s="317">
        <f t="shared" si="107"/>
        <v>316170</v>
      </c>
      <c r="EP186" s="301"/>
      <c r="EQ186" s="293"/>
      <c r="ES186" s="288">
        <f t="shared" si="108"/>
        <v>2014</v>
      </c>
      <c r="ET186" s="289">
        <f t="shared" si="109"/>
        <v>0</v>
      </c>
      <c r="EU186" s="290">
        <f t="shared" si="110"/>
        <v>0</v>
      </c>
      <c r="EV186" s="290">
        <f t="shared" si="111"/>
        <v>0</v>
      </c>
      <c r="EW186" s="290">
        <f t="shared" si="112"/>
        <v>0</v>
      </c>
      <c r="EX186" s="291"/>
      <c r="EY186" s="292"/>
      <c r="EZ186" s="292"/>
      <c r="FA186" s="293"/>
      <c r="FB186" s="294">
        <f t="shared" si="113"/>
        <v>0</v>
      </c>
    </row>
    <row r="187" spans="1:158" s="287" customFormat="1" x14ac:dyDescent="0.15">
      <c r="A187" s="296">
        <v>173</v>
      </c>
      <c r="B187" s="297"/>
      <c r="C187" s="298" t="s">
        <v>161</v>
      </c>
      <c r="D187" s="248">
        <f>IF(C187="","",(VLOOKUP(C187,PD!A:B,2,FALSE)))</f>
        <v>12</v>
      </c>
      <c r="E187" s="299" t="s">
        <v>412</v>
      </c>
      <c r="F187" s="299" t="s">
        <v>731</v>
      </c>
      <c r="G187" s="292" t="s">
        <v>408</v>
      </c>
      <c r="H187" s="300">
        <v>6</v>
      </c>
      <c r="I187" s="292" t="s">
        <v>733</v>
      </c>
      <c r="J187" s="300">
        <v>1</v>
      </c>
      <c r="K187" s="293"/>
      <c r="L187" s="291"/>
      <c r="M187" s="292" t="s">
        <v>389</v>
      </c>
      <c r="N187" s="301"/>
      <c r="O187" s="302">
        <v>1</v>
      </c>
      <c r="P187" s="300">
        <v>15</v>
      </c>
      <c r="Q187" s="303">
        <v>41</v>
      </c>
      <c r="R187" s="302">
        <v>1</v>
      </c>
      <c r="S187" s="292"/>
      <c r="T187" s="300"/>
      <c r="U187" s="293"/>
      <c r="V187" s="296" t="s">
        <v>225</v>
      </c>
      <c r="W187" s="292" t="s">
        <v>734</v>
      </c>
      <c r="X187" s="292"/>
      <c r="Y187" s="292"/>
      <c r="Z187" s="303"/>
      <c r="AA187" s="291"/>
      <c r="AB187" s="300"/>
      <c r="AC187" s="293"/>
      <c r="AD187" s="304"/>
      <c r="AE187" s="301"/>
      <c r="AF187" s="296">
        <v>1</v>
      </c>
      <c r="AG187" s="297">
        <v>2</v>
      </c>
      <c r="AH187" s="305">
        <v>3</v>
      </c>
      <c r="AI187" s="306" t="s">
        <v>407</v>
      </c>
      <c r="AJ187" s="302">
        <v>38</v>
      </c>
      <c r="AK187" s="260">
        <f>IF(AJ187="","",(VLOOKUP(AJ187,償却率表!A:B,2,FALSE)))</f>
        <v>2.7E-2</v>
      </c>
      <c r="AL187" s="307" t="s">
        <v>153</v>
      </c>
      <c r="AM187" s="262">
        <f>IF(AL187="","",(VLOOKUP(AL187,PD!G:H,2,FALSE)))</f>
        <v>1</v>
      </c>
      <c r="AN187" s="318" t="s">
        <v>737</v>
      </c>
      <c r="AO187" s="309">
        <v>1992</v>
      </c>
      <c r="AP187" s="319" t="s">
        <v>737</v>
      </c>
      <c r="AQ187" s="266">
        <v>1992</v>
      </c>
      <c r="AR187" s="267">
        <f t="shared" si="77"/>
        <v>22</v>
      </c>
      <c r="AS187" s="293" t="s">
        <v>226</v>
      </c>
      <c r="AT187" s="311"/>
      <c r="AU187" s="312">
        <v>130000</v>
      </c>
      <c r="AV187" s="313"/>
      <c r="AW187" s="314"/>
      <c r="AX187" s="296">
        <v>1</v>
      </c>
      <c r="AY187" s="315" t="s">
        <v>227</v>
      </c>
      <c r="AZ187" s="248">
        <f>IF(AY187="","",(VLOOKUP(AY187,PD!J:K,2,FALSE)))</f>
        <v>2</v>
      </c>
      <c r="BA187" s="300">
        <v>2014</v>
      </c>
      <c r="BB187" s="316">
        <f t="shared" si="114"/>
        <v>0</v>
      </c>
      <c r="BC187" s="291"/>
      <c r="BD187" s="292"/>
      <c r="BE187" s="301"/>
      <c r="BF187" s="274">
        <f t="shared" si="78"/>
        <v>0</v>
      </c>
      <c r="BG187" s="275" t="str">
        <f t="shared" si="79"/>
        <v/>
      </c>
      <c r="BH187" s="276" t="str">
        <f t="shared" si="80"/>
        <v/>
      </c>
      <c r="BI187" s="276" t="str">
        <f t="shared" si="81"/>
        <v/>
      </c>
      <c r="BJ187" s="276" t="str">
        <f t="shared" si="82"/>
        <v/>
      </c>
      <c r="BK187" s="276" t="str">
        <f t="shared" si="83"/>
        <v/>
      </c>
      <c r="BL187" s="276" t="str">
        <f t="shared" si="84"/>
        <v/>
      </c>
      <c r="BM187" s="276" t="str">
        <f t="shared" si="85"/>
        <v/>
      </c>
      <c r="BN187" s="276" t="str">
        <f t="shared" si="86"/>
        <v/>
      </c>
      <c r="BO187" s="276" t="str">
        <f t="shared" si="87"/>
        <v/>
      </c>
      <c r="BP187" s="277" t="str">
        <f t="shared" si="88"/>
        <v/>
      </c>
      <c r="BQ187" s="278"/>
      <c r="BR187" s="279"/>
      <c r="BS187" s="280"/>
      <c r="BT187" s="274">
        <f t="shared" si="89"/>
        <v>0</v>
      </c>
      <c r="BU187" s="275" t="str">
        <f t="shared" si="90"/>
        <v/>
      </c>
      <c r="BV187" s="276" t="str">
        <f t="shared" si="91"/>
        <v/>
      </c>
      <c r="BW187" s="276" t="str">
        <f t="shared" si="92"/>
        <v/>
      </c>
      <c r="BX187" s="276" t="str">
        <f t="shared" si="93"/>
        <v/>
      </c>
      <c r="BY187" s="276" t="str">
        <f t="shared" si="94"/>
        <v/>
      </c>
      <c r="BZ187" s="276" t="str">
        <f t="shared" si="95"/>
        <v/>
      </c>
      <c r="CA187" s="276" t="str">
        <f t="shared" si="96"/>
        <v/>
      </c>
      <c r="CB187" s="276" t="str">
        <f t="shared" si="97"/>
        <v/>
      </c>
      <c r="CC187" s="276" t="str">
        <f t="shared" si="98"/>
        <v/>
      </c>
      <c r="CD187" s="276" t="str">
        <f t="shared" si="99"/>
        <v/>
      </c>
      <c r="CE187" s="277" t="str">
        <f t="shared" si="100"/>
        <v/>
      </c>
      <c r="CF187" s="278"/>
      <c r="CG187" s="281"/>
      <c r="CH187" s="281"/>
      <c r="CI187" s="281"/>
      <c r="CJ187" s="280"/>
      <c r="CK187" s="282">
        <f t="shared" si="101"/>
        <v>0</v>
      </c>
      <c r="CL187" s="283">
        <f t="shared" si="102"/>
        <v>390000</v>
      </c>
      <c r="CM187" s="284">
        <f t="shared" si="103"/>
        <v>10530</v>
      </c>
      <c r="CN187" s="284">
        <f t="shared" si="104"/>
        <v>231660</v>
      </c>
      <c r="CO187" s="284">
        <f t="shared" si="105"/>
        <v>158340</v>
      </c>
      <c r="CP187" s="280">
        <f t="shared" si="106"/>
        <v>168870</v>
      </c>
      <c r="CQ187" s="285"/>
      <c r="CR187" s="291"/>
      <c r="CS187" s="293"/>
      <c r="CV187" s="291"/>
      <c r="CW187" s="292"/>
      <c r="CX187" s="292"/>
      <c r="CY187" s="292"/>
      <c r="CZ187" s="292"/>
      <c r="DA187" s="292"/>
      <c r="DB187" s="292"/>
      <c r="DC187" s="292"/>
      <c r="DD187" s="292"/>
      <c r="DE187" s="293"/>
      <c r="DF187" s="291"/>
      <c r="DG187" s="292"/>
      <c r="DH187" s="292"/>
      <c r="DI187" s="292"/>
      <c r="DJ187" s="292"/>
      <c r="DK187" s="292"/>
      <c r="DL187" s="292"/>
      <c r="DM187" s="292"/>
      <c r="DN187" s="292"/>
      <c r="DO187" s="292"/>
      <c r="DP187" s="293"/>
      <c r="DQ187" s="141"/>
      <c r="DR187" s="291"/>
      <c r="DS187" s="292"/>
      <c r="DT187" s="292"/>
      <c r="DU187" s="292"/>
      <c r="DV187" s="292"/>
      <c r="DW187" s="292"/>
      <c r="DX187" s="292"/>
      <c r="DY187" s="292"/>
      <c r="DZ187" s="292"/>
      <c r="EA187" s="292"/>
      <c r="EB187" s="292"/>
      <c r="EC187" s="292"/>
      <c r="ED187" s="292"/>
      <c r="EE187" s="292"/>
      <c r="EF187" s="301"/>
      <c r="EG187" s="301"/>
      <c r="EH187" s="301"/>
      <c r="EI187" s="301"/>
      <c r="EJ187" s="301"/>
      <c r="EK187" s="301"/>
      <c r="EL187" s="301"/>
      <c r="EM187" s="301"/>
      <c r="EN187" s="301"/>
      <c r="EO187" s="317">
        <f t="shared" si="107"/>
        <v>10530</v>
      </c>
      <c r="EP187" s="301"/>
      <c r="EQ187" s="293"/>
      <c r="ES187" s="288">
        <f t="shared" si="108"/>
        <v>2014</v>
      </c>
      <c r="ET187" s="289">
        <f t="shared" si="109"/>
        <v>0</v>
      </c>
      <c r="EU187" s="290">
        <f t="shared" si="110"/>
        <v>0</v>
      </c>
      <c r="EV187" s="290">
        <f t="shared" si="111"/>
        <v>0</v>
      </c>
      <c r="EW187" s="290">
        <f t="shared" si="112"/>
        <v>0</v>
      </c>
      <c r="EX187" s="291"/>
      <c r="EY187" s="292"/>
      <c r="EZ187" s="292"/>
      <c r="FA187" s="293"/>
      <c r="FB187" s="294">
        <f t="shared" si="113"/>
        <v>0</v>
      </c>
    </row>
    <row r="188" spans="1:158" s="287" customFormat="1" x14ac:dyDescent="0.15">
      <c r="A188" s="296">
        <v>174</v>
      </c>
      <c r="B188" s="297"/>
      <c r="C188" s="298" t="s">
        <v>161</v>
      </c>
      <c r="D188" s="248">
        <f>IF(C188="","",(VLOOKUP(C188,PD!A:B,2,FALSE)))</f>
        <v>12</v>
      </c>
      <c r="E188" s="299" t="s">
        <v>412</v>
      </c>
      <c r="F188" s="299" t="s">
        <v>738</v>
      </c>
      <c r="G188" s="292" t="s">
        <v>677</v>
      </c>
      <c r="H188" s="300">
        <v>6</v>
      </c>
      <c r="I188" s="292" t="s">
        <v>739</v>
      </c>
      <c r="J188" s="300">
        <v>8</v>
      </c>
      <c r="K188" s="293"/>
      <c r="L188" s="291"/>
      <c r="M188" s="292" t="s">
        <v>389</v>
      </c>
      <c r="N188" s="301"/>
      <c r="O188" s="302">
        <v>1</v>
      </c>
      <c r="P188" s="300">
        <v>15</v>
      </c>
      <c r="Q188" s="303">
        <v>41</v>
      </c>
      <c r="R188" s="302">
        <v>1</v>
      </c>
      <c r="S188" s="292"/>
      <c r="T188" s="300"/>
      <c r="U188" s="293"/>
      <c r="V188" s="296" t="s">
        <v>225</v>
      </c>
      <c r="W188" s="292" t="s">
        <v>740</v>
      </c>
      <c r="X188" s="292"/>
      <c r="Y188" s="292"/>
      <c r="Z188" s="303"/>
      <c r="AA188" s="291"/>
      <c r="AB188" s="300"/>
      <c r="AC188" s="293"/>
      <c r="AD188" s="304"/>
      <c r="AE188" s="301"/>
      <c r="AF188" s="296">
        <v>1</v>
      </c>
      <c r="AG188" s="297">
        <v>4</v>
      </c>
      <c r="AH188" s="305">
        <v>493.52</v>
      </c>
      <c r="AI188" s="306" t="s">
        <v>407</v>
      </c>
      <c r="AJ188" s="302">
        <v>38</v>
      </c>
      <c r="AK188" s="260">
        <f>IF(AJ188="","",(VLOOKUP(AJ188,償却率表!A:B,2,FALSE)))</f>
        <v>2.7E-2</v>
      </c>
      <c r="AL188" s="307" t="s">
        <v>153</v>
      </c>
      <c r="AM188" s="262">
        <f>IF(AL188="","",(VLOOKUP(AL188,PD!G:H,2,FALSE)))</f>
        <v>1</v>
      </c>
      <c r="AN188" s="318" t="s">
        <v>741</v>
      </c>
      <c r="AO188" s="309">
        <v>1993</v>
      </c>
      <c r="AP188" s="319" t="s">
        <v>741</v>
      </c>
      <c r="AQ188" s="266">
        <v>1993</v>
      </c>
      <c r="AR188" s="267">
        <f t="shared" si="77"/>
        <v>21</v>
      </c>
      <c r="AS188" s="293" t="s">
        <v>226</v>
      </c>
      <c r="AT188" s="311">
        <v>161090000</v>
      </c>
      <c r="AU188" s="312"/>
      <c r="AV188" s="313"/>
      <c r="AW188" s="314"/>
      <c r="AX188" s="296"/>
      <c r="AY188" s="315" t="s">
        <v>309</v>
      </c>
      <c r="AZ188" s="248">
        <f>IF(AY188="","",(VLOOKUP(AY188,PD!J:K,2,FALSE)))</f>
        <v>1</v>
      </c>
      <c r="BA188" s="300">
        <v>2014</v>
      </c>
      <c r="BB188" s="316">
        <f t="shared" si="114"/>
        <v>0</v>
      </c>
      <c r="BC188" s="291"/>
      <c r="BD188" s="292"/>
      <c r="BE188" s="301"/>
      <c r="BF188" s="274">
        <f t="shared" si="78"/>
        <v>0</v>
      </c>
      <c r="BG188" s="275" t="str">
        <f t="shared" si="79"/>
        <v/>
      </c>
      <c r="BH188" s="276" t="str">
        <f t="shared" si="80"/>
        <v/>
      </c>
      <c r="BI188" s="276" t="str">
        <f t="shared" si="81"/>
        <v/>
      </c>
      <c r="BJ188" s="276" t="str">
        <f t="shared" si="82"/>
        <v/>
      </c>
      <c r="BK188" s="276" t="str">
        <f t="shared" si="83"/>
        <v/>
      </c>
      <c r="BL188" s="276" t="str">
        <f t="shared" si="84"/>
        <v/>
      </c>
      <c r="BM188" s="276" t="str">
        <f t="shared" si="85"/>
        <v/>
      </c>
      <c r="BN188" s="276" t="str">
        <f t="shared" si="86"/>
        <v/>
      </c>
      <c r="BO188" s="276" t="str">
        <f t="shared" si="87"/>
        <v/>
      </c>
      <c r="BP188" s="277" t="str">
        <f t="shared" si="88"/>
        <v/>
      </c>
      <c r="BQ188" s="278"/>
      <c r="BR188" s="279"/>
      <c r="BS188" s="280"/>
      <c r="BT188" s="274">
        <f t="shared" si="89"/>
        <v>0</v>
      </c>
      <c r="BU188" s="275" t="str">
        <f t="shared" si="90"/>
        <v/>
      </c>
      <c r="BV188" s="276" t="str">
        <f t="shared" si="91"/>
        <v/>
      </c>
      <c r="BW188" s="276" t="str">
        <f t="shared" si="92"/>
        <v/>
      </c>
      <c r="BX188" s="276" t="str">
        <f t="shared" si="93"/>
        <v/>
      </c>
      <c r="BY188" s="276" t="str">
        <f t="shared" si="94"/>
        <v/>
      </c>
      <c r="BZ188" s="276" t="str">
        <f t="shared" si="95"/>
        <v/>
      </c>
      <c r="CA188" s="276" t="str">
        <f t="shared" si="96"/>
        <v/>
      </c>
      <c r="CB188" s="276" t="str">
        <f t="shared" si="97"/>
        <v/>
      </c>
      <c r="CC188" s="276" t="str">
        <f t="shared" si="98"/>
        <v/>
      </c>
      <c r="CD188" s="276" t="str">
        <f t="shared" si="99"/>
        <v/>
      </c>
      <c r="CE188" s="277" t="str">
        <f t="shared" si="100"/>
        <v/>
      </c>
      <c r="CF188" s="278"/>
      <c r="CG188" s="281"/>
      <c r="CH188" s="281"/>
      <c r="CI188" s="281"/>
      <c r="CJ188" s="280"/>
      <c r="CK188" s="282">
        <f t="shared" si="101"/>
        <v>0</v>
      </c>
      <c r="CL188" s="283">
        <f t="shared" si="102"/>
        <v>161090000</v>
      </c>
      <c r="CM188" s="284">
        <f t="shared" si="103"/>
        <v>4349430</v>
      </c>
      <c r="CN188" s="284">
        <f t="shared" si="104"/>
        <v>91338030</v>
      </c>
      <c r="CO188" s="284">
        <f t="shared" si="105"/>
        <v>69751970</v>
      </c>
      <c r="CP188" s="280">
        <f t="shared" si="106"/>
        <v>74101400</v>
      </c>
      <c r="CQ188" s="285"/>
      <c r="CR188" s="291"/>
      <c r="CS188" s="293"/>
      <c r="CV188" s="291"/>
      <c r="CW188" s="292"/>
      <c r="CX188" s="292"/>
      <c r="CY188" s="292"/>
      <c r="CZ188" s="292"/>
      <c r="DA188" s="292"/>
      <c r="DB188" s="292"/>
      <c r="DC188" s="292"/>
      <c r="DD188" s="292"/>
      <c r="DE188" s="293"/>
      <c r="DF188" s="291"/>
      <c r="DG188" s="292"/>
      <c r="DH188" s="292"/>
      <c r="DI188" s="292"/>
      <c r="DJ188" s="292"/>
      <c r="DK188" s="292"/>
      <c r="DL188" s="292"/>
      <c r="DM188" s="292"/>
      <c r="DN188" s="292"/>
      <c r="DO188" s="292"/>
      <c r="DP188" s="293"/>
      <c r="DQ188" s="141"/>
      <c r="DR188" s="291"/>
      <c r="DS188" s="292"/>
      <c r="DT188" s="292"/>
      <c r="DU188" s="292"/>
      <c r="DV188" s="292"/>
      <c r="DW188" s="292"/>
      <c r="DX188" s="292"/>
      <c r="DY188" s="292"/>
      <c r="DZ188" s="292"/>
      <c r="EA188" s="292"/>
      <c r="EB188" s="292"/>
      <c r="EC188" s="292"/>
      <c r="ED188" s="292"/>
      <c r="EE188" s="292"/>
      <c r="EF188" s="301"/>
      <c r="EG188" s="301"/>
      <c r="EH188" s="301"/>
      <c r="EI188" s="301"/>
      <c r="EJ188" s="301"/>
      <c r="EK188" s="301"/>
      <c r="EL188" s="301"/>
      <c r="EM188" s="301"/>
      <c r="EN188" s="301"/>
      <c r="EO188" s="317">
        <f t="shared" si="107"/>
        <v>4349430</v>
      </c>
      <c r="EP188" s="301"/>
      <c r="EQ188" s="293"/>
      <c r="ES188" s="288">
        <f t="shared" si="108"/>
        <v>2014</v>
      </c>
      <c r="ET188" s="289">
        <f t="shared" si="109"/>
        <v>0</v>
      </c>
      <c r="EU188" s="290">
        <f t="shared" si="110"/>
        <v>0</v>
      </c>
      <c r="EV188" s="290">
        <f t="shared" si="111"/>
        <v>0</v>
      </c>
      <c r="EW188" s="290">
        <f t="shared" si="112"/>
        <v>0</v>
      </c>
      <c r="EX188" s="291"/>
      <c r="EY188" s="292"/>
      <c r="EZ188" s="292"/>
      <c r="FA188" s="293"/>
      <c r="FB188" s="294">
        <f t="shared" si="113"/>
        <v>0</v>
      </c>
    </row>
    <row r="189" spans="1:158" s="287" customFormat="1" x14ac:dyDescent="0.15">
      <c r="A189" s="296">
        <v>175</v>
      </c>
      <c r="B189" s="297"/>
      <c r="C189" s="298" t="s">
        <v>161</v>
      </c>
      <c r="D189" s="248">
        <f>IF(C189="","",(VLOOKUP(C189,PD!A:B,2,FALSE)))</f>
        <v>12</v>
      </c>
      <c r="E189" s="299" t="s">
        <v>412</v>
      </c>
      <c r="F189" s="299" t="s">
        <v>742</v>
      </c>
      <c r="G189" s="292" t="s">
        <v>420</v>
      </c>
      <c r="H189" s="300">
        <v>6</v>
      </c>
      <c r="I189" s="292" t="s">
        <v>743</v>
      </c>
      <c r="J189" s="300">
        <v>1</v>
      </c>
      <c r="K189" s="293"/>
      <c r="L189" s="291"/>
      <c r="M189" s="292" t="s">
        <v>389</v>
      </c>
      <c r="N189" s="301"/>
      <c r="O189" s="302">
        <v>1</v>
      </c>
      <c r="P189" s="300">
        <v>15</v>
      </c>
      <c r="Q189" s="303">
        <v>41</v>
      </c>
      <c r="R189" s="302">
        <v>1</v>
      </c>
      <c r="S189" s="292"/>
      <c r="T189" s="300"/>
      <c r="U189" s="293"/>
      <c r="V189" s="296" t="s">
        <v>225</v>
      </c>
      <c r="W189" s="292" t="s">
        <v>744</v>
      </c>
      <c r="X189" s="292"/>
      <c r="Y189" s="292"/>
      <c r="Z189" s="303"/>
      <c r="AA189" s="291"/>
      <c r="AB189" s="300"/>
      <c r="AC189" s="293"/>
      <c r="AD189" s="304"/>
      <c r="AE189" s="301"/>
      <c r="AF189" s="296">
        <v>2</v>
      </c>
      <c r="AG189" s="297">
        <v>5</v>
      </c>
      <c r="AH189" s="305">
        <v>245.6</v>
      </c>
      <c r="AI189" s="306" t="s">
        <v>407</v>
      </c>
      <c r="AJ189" s="302">
        <v>24</v>
      </c>
      <c r="AK189" s="260">
        <f>IF(AJ189="","",(VLOOKUP(AJ189,償却率表!A:B,2,FALSE)))</f>
        <v>4.2000000000000003E-2</v>
      </c>
      <c r="AL189" s="307" t="s">
        <v>153</v>
      </c>
      <c r="AM189" s="262">
        <f>IF(AL189="","",(VLOOKUP(AL189,PD!G:H,2,FALSE)))</f>
        <v>1</v>
      </c>
      <c r="AN189" s="318" t="s">
        <v>745</v>
      </c>
      <c r="AO189" s="309">
        <v>2008</v>
      </c>
      <c r="AP189" s="319" t="s">
        <v>745</v>
      </c>
      <c r="AQ189" s="266">
        <v>2008</v>
      </c>
      <c r="AR189" s="267">
        <f t="shared" si="77"/>
        <v>6</v>
      </c>
      <c r="AS189" s="293" t="s">
        <v>226</v>
      </c>
      <c r="AT189" s="311">
        <v>64019986</v>
      </c>
      <c r="AU189" s="312"/>
      <c r="AV189" s="313"/>
      <c r="AW189" s="314"/>
      <c r="AX189" s="296"/>
      <c r="AY189" s="315" t="s">
        <v>309</v>
      </c>
      <c r="AZ189" s="248">
        <f>IF(AY189="","",(VLOOKUP(AY189,PD!J:K,2,FALSE)))</f>
        <v>1</v>
      </c>
      <c r="BA189" s="300">
        <v>2014</v>
      </c>
      <c r="BB189" s="316">
        <f t="shared" si="114"/>
        <v>0</v>
      </c>
      <c r="BC189" s="291"/>
      <c r="BD189" s="292"/>
      <c r="BE189" s="301"/>
      <c r="BF189" s="274">
        <f t="shared" si="78"/>
        <v>0</v>
      </c>
      <c r="BG189" s="275" t="str">
        <f t="shared" si="79"/>
        <v/>
      </c>
      <c r="BH189" s="276" t="str">
        <f t="shared" si="80"/>
        <v/>
      </c>
      <c r="BI189" s="276" t="str">
        <f t="shared" si="81"/>
        <v/>
      </c>
      <c r="BJ189" s="276" t="str">
        <f t="shared" si="82"/>
        <v/>
      </c>
      <c r="BK189" s="276" t="str">
        <f t="shared" si="83"/>
        <v/>
      </c>
      <c r="BL189" s="276" t="str">
        <f t="shared" si="84"/>
        <v/>
      </c>
      <c r="BM189" s="276" t="str">
        <f t="shared" si="85"/>
        <v/>
      </c>
      <c r="BN189" s="276" t="str">
        <f t="shared" si="86"/>
        <v/>
      </c>
      <c r="BO189" s="276" t="str">
        <f t="shared" si="87"/>
        <v/>
      </c>
      <c r="BP189" s="277" t="str">
        <f t="shared" si="88"/>
        <v/>
      </c>
      <c r="BQ189" s="278"/>
      <c r="BR189" s="279"/>
      <c r="BS189" s="280"/>
      <c r="BT189" s="274">
        <f t="shared" si="89"/>
        <v>0</v>
      </c>
      <c r="BU189" s="275" t="str">
        <f t="shared" si="90"/>
        <v/>
      </c>
      <c r="BV189" s="276" t="str">
        <f t="shared" si="91"/>
        <v/>
      </c>
      <c r="BW189" s="276" t="str">
        <f t="shared" si="92"/>
        <v/>
      </c>
      <c r="BX189" s="276" t="str">
        <f t="shared" si="93"/>
        <v/>
      </c>
      <c r="BY189" s="276" t="str">
        <f t="shared" si="94"/>
        <v/>
      </c>
      <c r="BZ189" s="276" t="str">
        <f t="shared" si="95"/>
        <v/>
      </c>
      <c r="CA189" s="276" t="str">
        <f t="shared" si="96"/>
        <v/>
      </c>
      <c r="CB189" s="276" t="str">
        <f t="shared" si="97"/>
        <v/>
      </c>
      <c r="CC189" s="276" t="str">
        <f t="shared" si="98"/>
        <v/>
      </c>
      <c r="CD189" s="276" t="str">
        <f t="shared" si="99"/>
        <v/>
      </c>
      <c r="CE189" s="277" t="str">
        <f t="shared" si="100"/>
        <v/>
      </c>
      <c r="CF189" s="278"/>
      <c r="CG189" s="281"/>
      <c r="CH189" s="281"/>
      <c r="CI189" s="281"/>
      <c r="CJ189" s="280"/>
      <c r="CK189" s="282">
        <f t="shared" si="101"/>
        <v>0</v>
      </c>
      <c r="CL189" s="283">
        <f t="shared" si="102"/>
        <v>64019986</v>
      </c>
      <c r="CM189" s="284">
        <f t="shared" si="103"/>
        <v>2688839</v>
      </c>
      <c r="CN189" s="284">
        <f t="shared" si="104"/>
        <v>16133034</v>
      </c>
      <c r="CO189" s="284">
        <f t="shared" si="105"/>
        <v>47886952</v>
      </c>
      <c r="CP189" s="280">
        <f t="shared" si="106"/>
        <v>50575791</v>
      </c>
      <c r="CQ189" s="285"/>
      <c r="CR189" s="291"/>
      <c r="CS189" s="293"/>
      <c r="CV189" s="291"/>
      <c r="CW189" s="292"/>
      <c r="CX189" s="292"/>
      <c r="CY189" s="292"/>
      <c r="CZ189" s="292"/>
      <c r="DA189" s="292"/>
      <c r="DB189" s="292"/>
      <c r="DC189" s="292"/>
      <c r="DD189" s="292"/>
      <c r="DE189" s="293"/>
      <c r="DF189" s="291"/>
      <c r="DG189" s="292"/>
      <c r="DH189" s="292"/>
      <c r="DI189" s="292"/>
      <c r="DJ189" s="292"/>
      <c r="DK189" s="292"/>
      <c r="DL189" s="292"/>
      <c r="DM189" s="292"/>
      <c r="DN189" s="292"/>
      <c r="DO189" s="292"/>
      <c r="DP189" s="293"/>
      <c r="DQ189" s="141"/>
      <c r="DR189" s="291"/>
      <c r="DS189" s="292"/>
      <c r="DT189" s="292"/>
      <c r="DU189" s="292"/>
      <c r="DV189" s="292"/>
      <c r="DW189" s="292"/>
      <c r="DX189" s="292"/>
      <c r="DY189" s="292"/>
      <c r="DZ189" s="292"/>
      <c r="EA189" s="292"/>
      <c r="EB189" s="292"/>
      <c r="EC189" s="292"/>
      <c r="ED189" s="292"/>
      <c r="EE189" s="292"/>
      <c r="EF189" s="301"/>
      <c r="EG189" s="301"/>
      <c r="EH189" s="301"/>
      <c r="EI189" s="301"/>
      <c r="EJ189" s="301"/>
      <c r="EK189" s="301"/>
      <c r="EL189" s="301"/>
      <c r="EM189" s="301"/>
      <c r="EN189" s="301"/>
      <c r="EO189" s="317">
        <f t="shared" si="107"/>
        <v>2688839</v>
      </c>
      <c r="EP189" s="301"/>
      <c r="EQ189" s="293"/>
      <c r="ES189" s="288">
        <f t="shared" si="108"/>
        <v>2014</v>
      </c>
      <c r="ET189" s="289">
        <f t="shared" si="109"/>
        <v>0</v>
      </c>
      <c r="EU189" s="290">
        <f t="shared" si="110"/>
        <v>0</v>
      </c>
      <c r="EV189" s="290">
        <f t="shared" si="111"/>
        <v>0</v>
      </c>
      <c r="EW189" s="290">
        <f t="shared" si="112"/>
        <v>0</v>
      </c>
      <c r="EX189" s="291"/>
      <c r="EY189" s="292"/>
      <c r="EZ189" s="292"/>
      <c r="FA189" s="293"/>
      <c r="FB189" s="294">
        <f t="shared" si="113"/>
        <v>0</v>
      </c>
    </row>
    <row r="190" spans="1:158" s="287" customFormat="1" x14ac:dyDescent="0.15">
      <c r="A190" s="296">
        <v>176</v>
      </c>
      <c r="B190" s="297"/>
      <c r="C190" s="298" t="s">
        <v>161</v>
      </c>
      <c r="D190" s="248">
        <f>IF(C190="","",(VLOOKUP(C190,PD!A:B,2,FALSE)))</f>
        <v>12</v>
      </c>
      <c r="E190" s="299" t="s">
        <v>412</v>
      </c>
      <c r="F190" s="299" t="s">
        <v>746</v>
      </c>
      <c r="G190" s="292" t="s">
        <v>736</v>
      </c>
      <c r="H190" s="300">
        <v>3</v>
      </c>
      <c r="I190" s="292" t="s">
        <v>747</v>
      </c>
      <c r="J190" s="300">
        <v>3</v>
      </c>
      <c r="K190" s="293"/>
      <c r="L190" s="291"/>
      <c r="M190" s="292" t="s">
        <v>389</v>
      </c>
      <c r="N190" s="301"/>
      <c r="O190" s="302">
        <v>1</v>
      </c>
      <c r="P190" s="300">
        <v>15</v>
      </c>
      <c r="Q190" s="303">
        <v>41</v>
      </c>
      <c r="R190" s="302">
        <v>1</v>
      </c>
      <c r="S190" s="292"/>
      <c r="T190" s="300"/>
      <c r="U190" s="293"/>
      <c r="V190" s="296" t="s">
        <v>225</v>
      </c>
      <c r="W190" s="292" t="s">
        <v>748</v>
      </c>
      <c r="X190" s="292"/>
      <c r="Y190" s="292"/>
      <c r="Z190" s="303"/>
      <c r="AA190" s="291"/>
      <c r="AB190" s="300"/>
      <c r="AC190" s="293"/>
      <c r="AD190" s="304"/>
      <c r="AE190" s="301"/>
      <c r="AF190" s="296">
        <v>1</v>
      </c>
      <c r="AG190" s="297">
        <v>2</v>
      </c>
      <c r="AH190" s="305">
        <v>977.28</v>
      </c>
      <c r="AI190" s="306" t="s">
        <v>407</v>
      </c>
      <c r="AJ190" s="302">
        <v>50</v>
      </c>
      <c r="AK190" s="260">
        <f>IF(AJ190="","",(VLOOKUP(AJ190,償却率表!A:B,2,FALSE)))</f>
        <v>0.02</v>
      </c>
      <c r="AL190" s="307" t="s">
        <v>153</v>
      </c>
      <c r="AM190" s="262">
        <f>IF(AL190="","",(VLOOKUP(AL190,PD!G:H,2,FALSE)))</f>
        <v>1</v>
      </c>
      <c r="AN190" s="318" t="s">
        <v>749</v>
      </c>
      <c r="AO190" s="309">
        <v>1993</v>
      </c>
      <c r="AP190" s="319" t="s">
        <v>749</v>
      </c>
      <c r="AQ190" s="266">
        <v>1993</v>
      </c>
      <c r="AR190" s="267">
        <f t="shared" si="77"/>
        <v>21</v>
      </c>
      <c r="AS190" s="293" t="s">
        <v>226</v>
      </c>
      <c r="AT190" s="311">
        <v>352157000</v>
      </c>
      <c r="AU190" s="312"/>
      <c r="AV190" s="313"/>
      <c r="AW190" s="314"/>
      <c r="AX190" s="296"/>
      <c r="AY190" s="315" t="s">
        <v>309</v>
      </c>
      <c r="AZ190" s="248">
        <f>IF(AY190="","",(VLOOKUP(AY190,PD!J:K,2,FALSE)))</f>
        <v>1</v>
      </c>
      <c r="BA190" s="300">
        <v>2014</v>
      </c>
      <c r="BB190" s="316">
        <f t="shared" si="114"/>
        <v>0</v>
      </c>
      <c r="BC190" s="291"/>
      <c r="BD190" s="292"/>
      <c r="BE190" s="301"/>
      <c r="BF190" s="274">
        <f t="shared" si="78"/>
        <v>0</v>
      </c>
      <c r="BG190" s="275" t="str">
        <f t="shared" si="79"/>
        <v/>
      </c>
      <c r="BH190" s="276" t="str">
        <f t="shared" si="80"/>
        <v/>
      </c>
      <c r="BI190" s="276" t="str">
        <f t="shared" si="81"/>
        <v/>
      </c>
      <c r="BJ190" s="276" t="str">
        <f t="shared" si="82"/>
        <v/>
      </c>
      <c r="BK190" s="276" t="str">
        <f t="shared" si="83"/>
        <v/>
      </c>
      <c r="BL190" s="276" t="str">
        <f t="shared" si="84"/>
        <v/>
      </c>
      <c r="BM190" s="276" t="str">
        <f t="shared" si="85"/>
        <v/>
      </c>
      <c r="BN190" s="276" t="str">
        <f t="shared" si="86"/>
        <v/>
      </c>
      <c r="BO190" s="276" t="str">
        <f t="shared" si="87"/>
        <v/>
      </c>
      <c r="BP190" s="277" t="str">
        <f t="shared" si="88"/>
        <v/>
      </c>
      <c r="BQ190" s="278"/>
      <c r="BR190" s="279"/>
      <c r="BS190" s="280"/>
      <c r="BT190" s="274">
        <f t="shared" si="89"/>
        <v>0</v>
      </c>
      <c r="BU190" s="275" t="str">
        <f t="shared" si="90"/>
        <v/>
      </c>
      <c r="BV190" s="276" t="str">
        <f t="shared" si="91"/>
        <v/>
      </c>
      <c r="BW190" s="276" t="str">
        <f t="shared" si="92"/>
        <v/>
      </c>
      <c r="BX190" s="276" t="str">
        <f t="shared" si="93"/>
        <v/>
      </c>
      <c r="BY190" s="276" t="str">
        <f t="shared" si="94"/>
        <v/>
      </c>
      <c r="BZ190" s="276" t="str">
        <f t="shared" si="95"/>
        <v/>
      </c>
      <c r="CA190" s="276" t="str">
        <f t="shared" si="96"/>
        <v/>
      </c>
      <c r="CB190" s="276" t="str">
        <f t="shared" si="97"/>
        <v/>
      </c>
      <c r="CC190" s="276" t="str">
        <f t="shared" si="98"/>
        <v/>
      </c>
      <c r="CD190" s="276" t="str">
        <f t="shared" si="99"/>
        <v/>
      </c>
      <c r="CE190" s="277" t="str">
        <f t="shared" si="100"/>
        <v/>
      </c>
      <c r="CF190" s="278"/>
      <c r="CG190" s="281"/>
      <c r="CH190" s="281"/>
      <c r="CI190" s="281"/>
      <c r="CJ190" s="280"/>
      <c r="CK190" s="282">
        <f t="shared" si="101"/>
        <v>0</v>
      </c>
      <c r="CL190" s="283">
        <f t="shared" si="102"/>
        <v>352157000</v>
      </c>
      <c r="CM190" s="284">
        <f t="shared" si="103"/>
        <v>7043140</v>
      </c>
      <c r="CN190" s="284">
        <f t="shared" si="104"/>
        <v>147905940</v>
      </c>
      <c r="CO190" s="284">
        <f t="shared" si="105"/>
        <v>204251060</v>
      </c>
      <c r="CP190" s="280">
        <f t="shared" si="106"/>
        <v>211294200</v>
      </c>
      <c r="CQ190" s="285"/>
      <c r="CR190" s="291"/>
      <c r="CS190" s="293"/>
      <c r="CV190" s="291"/>
      <c r="CW190" s="292"/>
      <c r="CX190" s="292"/>
      <c r="CY190" s="292"/>
      <c r="CZ190" s="292"/>
      <c r="DA190" s="292"/>
      <c r="DB190" s="292"/>
      <c r="DC190" s="292"/>
      <c r="DD190" s="292"/>
      <c r="DE190" s="293"/>
      <c r="DF190" s="291"/>
      <c r="DG190" s="292"/>
      <c r="DH190" s="292"/>
      <c r="DI190" s="292"/>
      <c r="DJ190" s="292"/>
      <c r="DK190" s="292"/>
      <c r="DL190" s="292"/>
      <c r="DM190" s="292"/>
      <c r="DN190" s="292"/>
      <c r="DO190" s="292"/>
      <c r="DP190" s="293"/>
      <c r="DQ190" s="141"/>
      <c r="DR190" s="291"/>
      <c r="DS190" s="292"/>
      <c r="DT190" s="292"/>
      <c r="DU190" s="292"/>
      <c r="DV190" s="292"/>
      <c r="DW190" s="292"/>
      <c r="DX190" s="292"/>
      <c r="DY190" s="292"/>
      <c r="DZ190" s="292"/>
      <c r="EA190" s="292"/>
      <c r="EB190" s="292"/>
      <c r="EC190" s="292"/>
      <c r="ED190" s="292"/>
      <c r="EE190" s="292"/>
      <c r="EF190" s="301"/>
      <c r="EG190" s="301"/>
      <c r="EH190" s="301"/>
      <c r="EI190" s="301"/>
      <c r="EJ190" s="301"/>
      <c r="EK190" s="301"/>
      <c r="EL190" s="301"/>
      <c r="EM190" s="301"/>
      <c r="EN190" s="301"/>
      <c r="EO190" s="317">
        <f t="shared" si="107"/>
        <v>7043140</v>
      </c>
      <c r="EP190" s="301"/>
      <c r="EQ190" s="293"/>
      <c r="ES190" s="288">
        <f t="shared" si="108"/>
        <v>2014</v>
      </c>
      <c r="ET190" s="289">
        <f t="shared" si="109"/>
        <v>0</v>
      </c>
      <c r="EU190" s="290">
        <f t="shared" si="110"/>
        <v>0</v>
      </c>
      <c r="EV190" s="290">
        <f t="shared" si="111"/>
        <v>0</v>
      </c>
      <c r="EW190" s="290">
        <f t="shared" si="112"/>
        <v>0</v>
      </c>
      <c r="EX190" s="291"/>
      <c r="EY190" s="292"/>
      <c r="EZ190" s="292"/>
      <c r="FA190" s="293"/>
      <c r="FB190" s="294">
        <f t="shared" si="113"/>
        <v>0</v>
      </c>
    </row>
    <row r="191" spans="1:158" s="287" customFormat="1" x14ac:dyDescent="0.15">
      <c r="A191" s="296">
        <v>177</v>
      </c>
      <c r="B191" s="297"/>
      <c r="C191" s="298" t="s">
        <v>161</v>
      </c>
      <c r="D191" s="248">
        <f>IF(C191="","",(VLOOKUP(C191,PD!A:B,2,FALSE)))</f>
        <v>12</v>
      </c>
      <c r="E191" s="299" t="s">
        <v>412</v>
      </c>
      <c r="F191" s="299" t="s">
        <v>750</v>
      </c>
      <c r="G191" s="292" t="s">
        <v>439</v>
      </c>
      <c r="H191" s="300">
        <v>10</v>
      </c>
      <c r="I191" s="292" t="s">
        <v>751</v>
      </c>
      <c r="J191" s="300">
        <v>3</v>
      </c>
      <c r="K191" s="293"/>
      <c r="L191" s="291"/>
      <c r="M191" s="292" t="s">
        <v>389</v>
      </c>
      <c r="N191" s="301"/>
      <c r="O191" s="302">
        <v>1</v>
      </c>
      <c r="P191" s="300">
        <v>15</v>
      </c>
      <c r="Q191" s="303">
        <v>42</v>
      </c>
      <c r="R191" s="302">
        <v>1</v>
      </c>
      <c r="S191" s="292"/>
      <c r="T191" s="300"/>
      <c r="U191" s="293"/>
      <c r="V191" s="296" t="s">
        <v>225</v>
      </c>
      <c r="W191" s="292" t="s">
        <v>752</v>
      </c>
      <c r="X191" s="292"/>
      <c r="Y191" s="292"/>
      <c r="Z191" s="303"/>
      <c r="AA191" s="291"/>
      <c r="AB191" s="300"/>
      <c r="AC191" s="293"/>
      <c r="AD191" s="304"/>
      <c r="AE191" s="301"/>
      <c r="AF191" s="296">
        <v>1</v>
      </c>
      <c r="AG191" s="297">
        <v>5</v>
      </c>
      <c r="AH191" s="305">
        <v>58.79</v>
      </c>
      <c r="AI191" s="306" t="s">
        <v>407</v>
      </c>
      <c r="AJ191" s="302">
        <v>15</v>
      </c>
      <c r="AK191" s="260">
        <f>IF(AJ191="","",(VLOOKUP(AJ191,償却率表!A:B,2,FALSE)))</f>
        <v>6.7000000000000004E-2</v>
      </c>
      <c r="AL191" s="307" t="s">
        <v>153</v>
      </c>
      <c r="AM191" s="262">
        <f>IF(AL191="","",(VLOOKUP(AL191,PD!G:H,2,FALSE)))</f>
        <v>1</v>
      </c>
      <c r="AN191" s="318" t="s">
        <v>753</v>
      </c>
      <c r="AO191" s="309">
        <v>2002</v>
      </c>
      <c r="AP191" s="319" t="s">
        <v>753</v>
      </c>
      <c r="AQ191" s="266">
        <v>2002</v>
      </c>
      <c r="AR191" s="267">
        <f t="shared" si="77"/>
        <v>12</v>
      </c>
      <c r="AS191" s="293" t="s">
        <v>226</v>
      </c>
      <c r="AT191" s="311">
        <v>24040000</v>
      </c>
      <c r="AU191" s="312"/>
      <c r="AV191" s="313"/>
      <c r="AW191" s="314"/>
      <c r="AX191" s="296"/>
      <c r="AY191" s="315" t="s">
        <v>309</v>
      </c>
      <c r="AZ191" s="248">
        <f>IF(AY191="","",(VLOOKUP(AY191,PD!J:K,2,FALSE)))</f>
        <v>1</v>
      </c>
      <c r="BA191" s="300">
        <v>2014</v>
      </c>
      <c r="BB191" s="316">
        <f t="shared" si="114"/>
        <v>0</v>
      </c>
      <c r="BC191" s="291"/>
      <c r="BD191" s="292"/>
      <c r="BE191" s="301"/>
      <c r="BF191" s="274">
        <f t="shared" si="78"/>
        <v>0</v>
      </c>
      <c r="BG191" s="275" t="str">
        <f t="shared" si="79"/>
        <v/>
      </c>
      <c r="BH191" s="276" t="str">
        <f t="shared" si="80"/>
        <v/>
      </c>
      <c r="BI191" s="276" t="str">
        <f t="shared" si="81"/>
        <v/>
      </c>
      <c r="BJ191" s="276" t="str">
        <f t="shared" si="82"/>
        <v/>
      </c>
      <c r="BK191" s="276" t="str">
        <f t="shared" si="83"/>
        <v/>
      </c>
      <c r="BL191" s="276" t="str">
        <f t="shared" si="84"/>
        <v/>
      </c>
      <c r="BM191" s="276" t="str">
        <f t="shared" si="85"/>
        <v/>
      </c>
      <c r="BN191" s="276" t="str">
        <f t="shared" si="86"/>
        <v/>
      </c>
      <c r="BO191" s="276" t="str">
        <f t="shared" si="87"/>
        <v/>
      </c>
      <c r="BP191" s="277" t="str">
        <f t="shared" si="88"/>
        <v/>
      </c>
      <c r="BQ191" s="278"/>
      <c r="BR191" s="279"/>
      <c r="BS191" s="280"/>
      <c r="BT191" s="274">
        <f t="shared" si="89"/>
        <v>0</v>
      </c>
      <c r="BU191" s="275" t="str">
        <f t="shared" si="90"/>
        <v/>
      </c>
      <c r="BV191" s="276" t="str">
        <f t="shared" si="91"/>
        <v/>
      </c>
      <c r="BW191" s="276" t="str">
        <f t="shared" si="92"/>
        <v/>
      </c>
      <c r="BX191" s="276" t="str">
        <f t="shared" si="93"/>
        <v/>
      </c>
      <c r="BY191" s="276" t="str">
        <f t="shared" si="94"/>
        <v/>
      </c>
      <c r="BZ191" s="276" t="str">
        <f t="shared" si="95"/>
        <v/>
      </c>
      <c r="CA191" s="276" t="str">
        <f t="shared" si="96"/>
        <v/>
      </c>
      <c r="CB191" s="276" t="str">
        <f t="shared" si="97"/>
        <v/>
      </c>
      <c r="CC191" s="276" t="str">
        <f t="shared" si="98"/>
        <v/>
      </c>
      <c r="CD191" s="276" t="str">
        <f t="shared" si="99"/>
        <v/>
      </c>
      <c r="CE191" s="277" t="str">
        <f t="shared" si="100"/>
        <v/>
      </c>
      <c r="CF191" s="278"/>
      <c r="CG191" s="281"/>
      <c r="CH191" s="281"/>
      <c r="CI191" s="281"/>
      <c r="CJ191" s="280"/>
      <c r="CK191" s="282">
        <f t="shared" si="101"/>
        <v>0</v>
      </c>
      <c r="CL191" s="283">
        <f t="shared" si="102"/>
        <v>24040000</v>
      </c>
      <c r="CM191" s="284">
        <f t="shared" si="103"/>
        <v>1610680</v>
      </c>
      <c r="CN191" s="284">
        <f t="shared" si="104"/>
        <v>19328160</v>
      </c>
      <c r="CO191" s="284">
        <f t="shared" si="105"/>
        <v>4711840</v>
      </c>
      <c r="CP191" s="280">
        <f t="shared" si="106"/>
        <v>6322520</v>
      </c>
      <c r="CQ191" s="285"/>
      <c r="CR191" s="291"/>
      <c r="CS191" s="293"/>
      <c r="CV191" s="291"/>
      <c r="CW191" s="292"/>
      <c r="CX191" s="292"/>
      <c r="CY191" s="292"/>
      <c r="CZ191" s="292"/>
      <c r="DA191" s="292"/>
      <c r="DB191" s="292"/>
      <c r="DC191" s="292"/>
      <c r="DD191" s="292"/>
      <c r="DE191" s="293"/>
      <c r="DF191" s="291"/>
      <c r="DG191" s="292"/>
      <c r="DH191" s="292"/>
      <c r="DI191" s="292"/>
      <c r="DJ191" s="292"/>
      <c r="DK191" s="292"/>
      <c r="DL191" s="292"/>
      <c r="DM191" s="292"/>
      <c r="DN191" s="292"/>
      <c r="DO191" s="292"/>
      <c r="DP191" s="293"/>
      <c r="DQ191" s="141"/>
      <c r="DR191" s="291"/>
      <c r="DS191" s="292"/>
      <c r="DT191" s="292"/>
      <c r="DU191" s="292"/>
      <c r="DV191" s="292"/>
      <c r="DW191" s="292"/>
      <c r="DX191" s="292"/>
      <c r="DY191" s="292"/>
      <c r="DZ191" s="292"/>
      <c r="EA191" s="292"/>
      <c r="EB191" s="292"/>
      <c r="EC191" s="292"/>
      <c r="ED191" s="292"/>
      <c r="EE191" s="292"/>
      <c r="EF191" s="301"/>
      <c r="EG191" s="301"/>
      <c r="EH191" s="301"/>
      <c r="EI191" s="301"/>
      <c r="EJ191" s="301"/>
      <c r="EK191" s="301"/>
      <c r="EL191" s="301"/>
      <c r="EM191" s="301"/>
      <c r="EN191" s="301"/>
      <c r="EO191" s="317">
        <f t="shared" si="107"/>
        <v>1610680</v>
      </c>
      <c r="EP191" s="301"/>
      <c r="EQ191" s="293"/>
      <c r="ES191" s="288">
        <f t="shared" si="108"/>
        <v>2014</v>
      </c>
      <c r="ET191" s="289">
        <f t="shared" si="109"/>
        <v>0</v>
      </c>
      <c r="EU191" s="290">
        <f t="shared" si="110"/>
        <v>0</v>
      </c>
      <c r="EV191" s="290">
        <f t="shared" si="111"/>
        <v>0</v>
      </c>
      <c r="EW191" s="290">
        <f t="shared" si="112"/>
        <v>0</v>
      </c>
      <c r="EX191" s="291"/>
      <c r="EY191" s="292"/>
      <c r="EZ191" s="292"/>
      <c r="FA191" s="293"/>
      <c r="FB191" s="294">
        <f t="shared" si="113"/>
        <v>0</v>
      </c>
    </row>
    <row r="192" spans="1:158" s="287" customFormat="1" x14ac:dyDescent="0.15">
      <c r="A192" s="296">
        <v>178</v>
      </c>
      <c r="B192" s="297"/>
      <c r="C192" s="298" t="s">
        <v>161</v>
      </c>
      <c r="D192" s="248">
        <f>IF(C192="","",(VLOOKUP(C192,PD!A:B,2,FALSE)))</f>
        <v>12</v>
      </c>
      <c r="E192" s="299" t="s">
        <v>412</v>
      </c>
      <c r="F192" s="299" t="s">
        <v>750</v>
      </c>
      <c r="G192" s="292" t="s">
        <v>754</v>
      </c>
      <c r="H192" s="300">
        <v>10</v>
      </c>
      <c r="I192" s="292" t="s">
        <v>751</v>
      </c>
      <c r="J192" s="300">
        <v>3</v>
      </c>
      <c r="K192" s="293"/>
      <c r="L192" s="291"/>
      <c r="M192" s="292" t="s">
        <v>389</v>
      </c>
      <c r="N192" s="301"/>
      <c r="O192" s="302">
        <v>1</v>
      </c>
      <c r="P192" s="300">
        <v>15</v>
      </c>
      <c r="Q192" s="303">
        <v>42</v>
      </c>
      <c r="R192" s="302">
        <v>1</v>
      </c>
      <c r="S192" s="292"/>
      <c r="T192" s="300"/>
      <c r="U192" s="293"/>
      <c r="V192" s="296" t="s">
        <v>225</v>
      </c>
      <c r="W192" s="292" t="s">
        <v>752</v>
      </c>
      <c r="X192" s="292"/>
      <c r="Y192" s="292"/>
      <c r="Z192" s="303"/>
      <c r="AA192" s="291"/>
      <c r="AB192" s="300"/>
      <c r="AC192" s="293"/>
      <c r="AD192" s="304"/>
      <c r="AE192" s="301"/>
      <c r="AF192" s="296">
        <v>2</v>
      </c>
      <c r="AG192" s="297">
        <v>11</v>
      </c>
      <c r="AH192" s="305">
        <v>594.41999999999996</v>
      </c>
      <c r="AI192" s="306" t="s">
        <v>407</v>
      </c>
      <c r="AJ192" s="302">
        <v>20</v>
      </c>
      <c r="AK192" s="260">
        <f>IF(AJ192="","",(VLOOKUP(AJ192,償却率表!A:B,2,FALSE)))</f>
        <v>0.05</v>
      </c>
      <c r="AL192" s="307" t="s">
        <v>153</v>
      </c>
      <c r="AM192" s="262">
        <f>IF(AL192="","",(VLOOKUP(AL192,PD!G:H,2,FALSE)))</f>
        <v>1</v>
      </c>
      <c r="AN192" s="318" t="s">
        <v>755</v>
      </c>
      <c r="AO192" s="309">
        <v>2003</v>
      </c>
      <c r="AP192" s="319" t="s">
        <v>755</v>
      </c>
      <c r="AQ192" s="266">
        <v>2003</v>
      </c>
      <c r="AR192" s="267">
        <f t="shared" si="77"/>
        <v>11</v>
      </c>
      <c r="AS192" s="293" t="s">
        <v>226</v>
      </c>
      <c r="AT192" s="311">
        <v>100010000</v>
      </c>
      <c r="AU192" s="312"/>
      <c r="AV192" s="313"/>
      <c r="AW192" s="314"/>
      <c r="AX192" s="296"/>
      <c r="AY192" s="315" t="s">
        <v>309</v>
      </c>
      <c r="AZ192" s="248">
        <f>IF(AY192="","",(VLOOKUP(AY192,PD!J:K,2,FALSE)))</f>
        <v>1</v>
      </c>
      <c r="BA192" s="300">
        <v>2014</v>
      </c>
      <c r="BB192" s="316">
        <f t="shared" si="114"/>
        <v>0</v>
      </c>
      <c r="BC192" s="291"/>
      <c r="BD192" s="292"/>
      <c r="BE192" s="301"/>
      <c r="BF192" s="274">
        <f t="shared" si="78"/>
        <v>0</v>
      </c>
      <c r="BG192" s="275" t="str">
        <f t="shared" si="79"/>
        <v/>
      </c>
      <c r="BH192" s="276" t="str">
        <f t="shared" si="80"/>
        <v/>
      </c>
      <c r="BI192" s="276" t="str">
        <f t="shared" si="81"/>
        <v/>
      </c>
      <c r="BJ192" s="276" t="str">
        <f t="shared" si="82"/>
        <v/>
      </c>
      <c r="BK192" s="276" t="str">
        <f t="shared" si="83"/>
        <v/>
      </c>
      <c r="BL192" s="276" t="str">
        <f t="shared" si="84"/>
        <v/>
      </c>
      <c r="BM192" s="276" t="str">
        <f t="shared" si="85"/>
        <v/>
      </c>
      <c r="BN192" s="276" t="str">
        <f t="shared" si="86"/>
        <v/>
      </c>
      <c r="BO192" s="276" t="str">
        <f t="shared" si="87"/>
        <v/>
      </c>
      <c r="BP192" s="277" t="str">
        <f t="shared" si="88"/>
        <v/>
      </c>
      <c r="BQ192" s="278"/>
      <c r="BR192" s="279"/>
      <c r="BS192" s="280"/>
      <c r="BT192" s="274">
        <f t="shared" si="89"/>
        <v>0</v>
      </c>
      <c r="BU192" s="275" t="str">
        <f t="shared" si="90"/>
        <v/>
      </c>
      <c r="BV192" s="276" t="str">
        <f t="shared" si="91"/>
        <v/>
      </c>
      <c r="BW192" s="276" t="str">
        <f t="shared" si="92"/>
        <v/>
      </c>
      <c r="BX192" s="276" t="str">
        <f t="shared" si="93"/>
        <v/>
      </c>
      <c r="BY192" s="276" t="str">
        <f t="shared" si="94"/>
        <v/>
      </c>
      <c r="BZ192" s="276" t="str">
        <f t="shared" si="95"/>
        <v/>
      </c>
      <c r="CA192" s="276" t="str">
        <f t="shared" si="96"/>
        <v/>
      </c>
      <c r="CB192" s="276" t="str">
        <f t="shared" si="97"/>
        <v/>
      </c>
      <c r="CC192" s="276" t="str">
        <f t="shared" si="98"/>
        <v/>
      </c>
      <c r="CD192" s="276" t="str">
        <f t="shared" si="99"/>
        <v/>
      </c>
      <c r="CE192" s="277" t="str">
        <f t="shared" si="100"/>
        <v/>
      </c>
      <c r="CF192" s="278"/>
      <c r="CG192" s="281"/>
      <c r="CH192" s="281"/>
      <c r="CI192" s="281"/>
      <c r="CJ192" s="280"/>
      <c r="CK192" s="282">
        <f t="shared" si="101"/>
        <v>0</v>
      </c>
      <c r="CL192" s="283">
        <f t="shared" si="102"/>
        <v>100010000</v>
      </c>
      <c r="CM192" s="284">
        <f t="shared" si="103"/>
        <v>5000500</v>
      </c>
      <c r="CN192" s="284">
        <f t="shared" si="104"/>
        <v>55005500</v>
      </c>
      <c r="CO192" s="284">
        <f t="shared" si="105"/>
        <v>45004500</v>
      </c>
      <c r="CP192" s="280">
        <f t="shared" si="106"/>
        <v>50005000</v>
      </c>
      <c r="CQ192" s="285"/>
      <c r="CR192" s="291"/>
      <c r="CS192" s="293"/>
      <c r="CV192" s="291"/>
      <c r="CW192" s="292"/>
      <c r="CX192" s="292"/>
      <c r="CY192" s="292"/>
      <c r="CZ192" s="292"/>
      <c r="DA192" s="292"/>
      <c r="DB192" s="292"/>
      <c r="DC192" s="292"/>
      <c r="DD192" s="292"/>
      <c r="DE192" s="293"/>
      <c r="DF192" s="291"/>
      <c r="DG192" s="292"/>
      <c r="DH192" s="292"/>
      <c r="DI192" s="292"/>
      <c r="DJ192" s="292"/>
      <c r="DK192" s="292"/>
      <c r="DL192" s="292"/>
      <c r="DM192" s="292"/>
      <c r="DN192" s="292"/>
      <c r="DO192" s="292"/>
      <c r="DP192" s="293"/>
      <c r="DQ192" s="141"/>
      <c r="DR192" s="291"/>
      <c r="DS192" s="292"/>
      <c r="DT192" s="292"/>
      <c r="DU192" s="292"/>
      <c r="DV192" s="292"/>
      <c r="DW192" s="292"/>
      <c r="DX192" s="292"/>
      <c r="DY192" s="292"/>
      <c r="DZ192" s="292"/>
      <c r="EA192" s="292"/>
      <c r="EB192" s="292"/>
      <c r="EC192" s="292"/>
      <c r="ED192" s="292"/>
      <c r="EE192" s="292"/>
      <c r="EF192" s="301"/>
      <c r="EG192" s="301"/>
      <c r="EH192" s="301"/>
      <c r="EI192" s="301"/>
      <c r="EJ192" s="301"/>
      <c r="EK192" s="301"/>
      <c r="EL192" s="301"/>
      <c r="EM192" s="301"/>
      <c r="EN192" s="301"/>
      <c r="EO192" s="317">
        <f t="shared" si="107"/>
        <v>5000500</v>
      </c>
      <c r="EP192" s="301"/>
      <c r="EQ192" s="293"/>
      <c r="ES192" s="288">
        <f t="shared" si="108"/>
        <v>2014</v>
      </c>
      <c r="ET192" s="289">
        <f t="shared" si="109"/>
        <v>0</v>
      </c>
      <c r="EU192" s="290">
        <f t="shared" si="110"/>
        <v>0</v>
      </c>
      <c r="EV192" s="290">
        <f t="shared" si="111"/>
        <v>0</v>
      </c>
      <c r="EW192" s="290">
        <f t="shared" si="112"/>
        <v>0</v>
      </c>
      <c r="EX192" s="291"/>
      <c r="EY192" s="292"/>
      <c r="EZ192" s="292"/>
      <c r="FA192" s="293"/>
      <c r="FB192" s="294">
        <f t="shared" si="113"/>
        <v>0</v>
      </c>
    </row>
    <row r="193" spans="1:158" s="287" customFormat="1" x14ac:dyDescent="0.15">
      <c r="A193" s="296">
        <v>179</v>
      </c>
      <c r="B193" s="297"/>
      <c r="C193" s="298" t="s">
        <v>161</v>
      </c>
      <c r="D193" s="248">
        <f>IF(C193="","",(VLOOKUP(C193,PD!A:B,2,FALSE)))</f>
        <v>12</v>
      </c>
      <c r="E193" s="299" t="s">
        <v>412</v>
      </c>
      <c r="F193" s="299" t="s">
        <v>750</v>
      </c>
      <c r="G193" s="292" t="s">
        <v>754</v>
      </c>
      <c r="H193" s="300">
        <v>10</v>
      </c>
      <c r="I193" s="292" t="s">
        <v>751</v>
      </c>
      <c r="J193" s="300">
        <v>3</v>
      </c>
      <c r="K193" s="293"/>
      <c r="L193" s="291"/>
      <c r="M193" s="292" t="s">
        <v>389</v>
      </c>
      <c r="N193" s="301"/>
      <c r="O193" s="302">
        <v>1</v>
      </c>
      <c r="P193" s="300">
        <v>15</v>
      </c>
      <c r="Q193" s="303">
        <v>42</v>
      </c>
      <c r="R193" s="302">
        <v>1</v>
      </c>
      <c r="S193" s="292"/>
      <c r="T193" s="300"/>
      <c r="U193" s="293"/>
      <c r="V193" s="296" t="s">
        <v>225</v>
      </c>
      <c r="W193" s="292" t="s">
        <v>752</v>
      </c>
      <c r="X193" s="292"/>
      <c r="Y193" s="292"/>
      <c r="Z193" s="303"/>
      <c r="AA193" s="291"/>
      <c r="AB193" s="300"/>
      <c r="AC193" s="293"/>
      <c r="AD193" s="304"/>
      <c r="AE193" s="301"/>
      <c r="AF193" s="296">
        <v>2</v>
      </c>
      <c r="AG193" s="297">
        <v>11</v>
      </c>
      <c r="AH193" s="305">
        <v>594.41999999999996</v>
      </c>
      <c r="AI193" s="306" t="s">
        <v>407</v>
      </c>
      <c r="AJ193" s="302">
        <v>20</v>
      </c>
      <c r="AK193" s="260">
        <f>IF(AJ193="","",(VLOOKUP(AJ193,償却率表!A:B,2,FALSE)))</f>
        <v>0.05</v>
      </c>
      <c r="AL193" s="307" t="s">
        <v>153</v>
      </c>
      <c r="AM193" s="262">
        <f>IF(AL193="","",(VLOOKUP(AL193,PD!G:H,2,FALSE)))</f>
        <v>1</v>
      </c>
      <c r="AN193" s="318" t="s">
        <v>755</v>
      </c>
      <c r="AO193" s="309">
        <v>2003</v>
      </c>
      <c r="AP193" s="319" t="s">
        <v>755</v>
      </c>
      <c r="AQ193" s="266">
        <v>2003</v>
      </c>
      <c r="AR193" s="267">
        <f t="shared" si="77"/>
        <v>11</v>
      </c>
      <c r="AS193" s="293" t="s">
        <v>226</v>
      </c>
      <c r="AT193" s="311">
        <v>234400000</v>
      </c>
      <c r="AU193" s="312"/>
      <c r="AV193" s="313"/>
      <c r="AW193" s="314"/>
      <c r="AX193" s="296"/>
      <c r="AY193" s="315" t="s">
        <v>309</v>
      </c>
      <c r="AZ193" s="248">
        <f>IF(AY193="","",(VLOOKUP(AY193,PD!J:K,2,FALSE)))</f>
        <v>1</v>
      </c>
      <c r="BA193" s="300">
        <v>2014</v>
      </c>
      <c r="BB193" s="316">
        <f t="shared" si="114"/>
        <v>0</v>
      </c>
      <c r="BC193" s="291"/>
      <c r="BD193" s="292"/>
      <c r="BE193" s="301"/>
      <c r="BF193" s="274">
        <f t="shared" si="78"/>
        <v>0</v>
      </c>
      <c r="BG193" s="275" t="str">
        <f t="shared" si="79"/>
        <v/>
      </c>
      <c r="BH193" s="276" t="str">
        <f t="shared" si="80"/>
        <v/>
      </c>
      <c r="BI193" s="276" t="str">
        <f t="shared" si="81"/>
        <v/>
      </c>
      <c r="BJ193" s="276" t="str">
        <f t="shared" si="82"/>
        <v/>
      </c>
      <c r="BK193" s="276" t="str">
        <f t="shared" si="83"/>
        <v/>
      </c>
      <c r="BL193" s="276" t="str">
        <f t="shared" si="84"/>
        <v/>
      </c>
      <c r="BM193" s="276" t="str">
        <f t="shared" si="85"/>
        <v/>
      </c>
      <c r="BN193" s="276" t="str">
        <f t="shared" si="86"/>
        <v/>
      </c>
      <c r="BO193" s="276" t="str">
        <f t="shared" si="87"/>
        <v/>
      </c>
      <c r="BP193" s="277" t="str">
        <f t="shared" si="88"/>
        <v/>
      </c>
      <c r="BQ193" s="278"/>
      <c r="BR193" s="279"/>
      <c r="BS193" s="280"/>
      <c r="BT193" s="274">
        <f t="shared" si="89"/>
        <v>0</v>
      </c>
      <c r="BU193" s="275" t="str">
        <f t="shared" si="90"/>
        <v/>
      </c>
      <c r="BV193" s="276" t="str">
        <f t="shared" si="91"/>
        <v/>
      </c>
      <c r="BW193" s="276" t="str">
        <f t="shared" si="92"/>
        <v/>
      </c>
      <c r="BX193" s="276" t="str">
        <f t="shared" si="93"/>
        <v/>
      </c>
      <c r="BY193" s="276" t="str">
        <f t="shared" si="94"/>
        <v/>
      </c>
      <c r="BZ193" s="276" t="str">
        <f t="shared" si="95"/>
        <v/>
      </c>
      <c r="CA193" s="276" t="str">
        <f t="shared" si="96"/>
        <v/>
      </c>
      <c r="CB193" s="276" t="str">
        <f t="shared" si="97"/>
        <v/>
      </c>
      <c r="CC193" s="276" t="str">
        <f t="shared" si="98"/>
        <v/>
      </c>
      <c r="CD193" s="276" t="str">
        <f t="shared" si="99"/>
        <v/>
      </c>
      <c r="CE193" s="277" t="str">
        <f t="shared" si="100"/>
        <v/>
      </c>
      <c r="CF193" s="278"/>
      <c r="CG193" s="281"/>
      <c r="CH193" s="281"/>
      <c r="CI193" s="281"/>
      <c r="CJ193" s="280"/>
      <c r="CK193" s="282">
        <f t="shared" si="101"/>
        <v>0</v>
      </c>
      <c r="CL193" s="283">
        <f t="shared" si="102"/>
        <v>234400000</v>
      </c>
      <c r="CM193" s="284">
        <f t="shared" si="103"/>
        <v>11720000</v>
      </c>
      <c r="CN193" s="284">
        <f t="shared" si="104"/>
        <v>128920000</v>
      </c>
      <c r="CO193" s="284">
        <f t="shared" si="105"/>
        <v>105480000</v>
      </c>
      <c r="CP193" s="280">
        <f t="shared" si="106"/>
        <v>117200000</v>
      </c>
      <c r="CQ193" s="285"/>
      <c r="CR193" s="291"/>
      <c r="CS193" s="293"/>
      <c r="CV193" s="291"/>
      <c r="CW193" s="292"/>
      <c r="CX193" s="292"/>
      <c r="CY193" s="292"/>
      <c r="CZ193" s="292"/>
      <c r="DA193" s="292"/>
      <c r="DB193" s="292"/>
      <c r="DC193" s="292"/>
      <c r="DD193" s="292"/>
      <c r="DE193" s="293"/>
      <c r="DF193" s="291"/>
      <c r="DG193" s="292"/>
      <c r="DH193" s="292"/>
      <c r="DI193" s="292"/>
      <c r="DJ193" s="292"/>
      <c r="DK193" s="292"/>
      <c r="DL193" s="292"/>
      <c r="DM193" s="292"/>
      <c r="DN193" s="292"/>
      <c r="DO193" s="292"/>
      <c r="DP193" s="293"/>
      <c r="DQ193" s="141"/>
      <c r="DR193" s="291"/>
      <c r="DS193" s="292"/>
      <c r="DT193" s="292"/>
      <c r="DU193" s="292"/>
      <c r="DV193" s="292"/>
      <c r="DW193" s="292"/>
      <c r="DX193" s="292"/>
      <c r="DY193" s="292"/>
      <c r="DZ193" s="292"/>
      <c r="EA193" s="292"/>
      <c r="EB193" s="292"/>
      <c r="EC193" s="292"/>
      <c r="ED193" s="292"/>
      <c r="EE193" s="292"/>
      <c r="EF193" s="301"/>
      <c r="EG193" s="301"/>
      <c r="EH193" s="301"/>
      <c r="EI193" s="301"/>
      <c r="EJ193" s="301"/>
      <c r="EK193" s="301"/>
      <c r="EL193" s="301"/>
      <c r="EM193" s="301"/>
      <c r="EN193" s="301"/>
      <c r="EO193" s="317">
        <f t="shared" si="107"/>
        <v>11720000</v>
      </c>
      <c r="EP193" s="301"/>
      <c r="EQ193" s="293"/>
      <c r="ES193" s="288">
        <f t="shared" si="108"/>
        <v>2014</v>
      </c>
      <c r="ET193" s="289">
        <f t="shared" si="109"/>
        <v>0</v>
      </c>
      <c r="EU193" s="290">
        <f t="shared" si="110"/>
        <v>0</v>
      </c>
      <c r="EV193" s="290">
        <f t="shared" si="111"/>
        <v>0</v>
      </c>
      <c r="EW193" s="290">
        <f t="shared" si="112"/>
        <v>0</v>
      </c>
      <c r="EX193" s="291"/>
      <c r="EY193" s="292"/>
      <c r="EZ193" s="292"/>
      <c r="FA193" s="293"/>
      <c r="FB193" s="294">
        <f t="shared" si="113"/>
        <v>0</v>
      </c>
    </row>
    <row r="194" spans="1:158" s="287" customFormat="1" x14ac:dyDescent="0.15">
      <c r="A194" s="296">
        <v>180</v>
      </c>
      <c r="B194" s="297"/>
      <c r="C194" s="298" t="s">
        <v>161</v>
      </c>
      <c r="D194" s="248">
        <f>IF(C194="","",(VLOOKUP(C194,PD!A:B,2,FALSE)))</f>
        <v>12</v>
      </c>
      <c r="E194" s="299" t="s">
        <v>412</v>
      </c>
      <c r="F194" s="299" t="s">
        <v>750</v>
      </c>
      <c r="G194" s="292" t="s">
        <v>754</v>
      </c>
      <c r="H194" s="300">
        <v>10</v>
      </c>
      <c r="I194" s="292" t="s">
        <v>751</v>
      </c>
      <c r="J194" s="300">
        <v>3</v>
      </c>
      <c r="K194" s="293"/>
      <c r="L194" s="291"/>
      <c r="M194" s="292" t="s">
        <v>389</v>
      </c>
      <c r="N194" s="301"/>
      <c r="O194" s="302">
        <v>1</v>
      </c>
      <c r="P194" s="300">
        <v>15</v>
      </c>
      <c r="Q194" s="303">
        <v>42</v>
      </c>
      <c r="R194" s="302">
        <v>1</v>
      </c>
      <c r="S194" s="292"/>
      <c r="T194" s="300"/>
      <c r="U194" s="293"/>
      <c r="V194" s="296" t="s">
        <v>225</v>
      </c>
      <c r="W194" s="292" t="s">
        <v>752</v>
      </c>
      <c r="X194" s="292"/>
      <c r="Y194" s="292"/>
      <c r="Z194" s="303"/>
      <c r="AA194" s="291"/>
      <c r="AB194" s="300"/>
      <c r="AC194" s="293"/>
      <c r="AD194" s="304"/>
      <c r="AE194" s="301"/>
      <c r="AF194" s="296">
        <v>2</v>
      </c>
      <c r="AG194" s="297">
        <v>11</v>
      </c>
      <c r="AH194" s="305">
        <v>1181.18</v>
      </c>
      <c r="AI194" s="306" t="s">
        <v>407</v>
      </c>
      <c r="AJ194" s="302">
        <v>20</v>
      </c>
      <c r="AK194" s="260">
        <f>IF(AJ194="","",(VLOOKUP(AJ194,償却率表!A:B,2,FALSE)))</f>
        <v>0.05</v>
      </c>
      <c r="AL194" s="307" t="s">
        <v>153</v>
      </c>
      <c r="AM194" s="262">
        <f>IF(AL194="","",(VLOOKUP(AL194,PD!G:H,2,FALSE)))</f>
        <v>1</v>
      </c>
      <c r="AN194" s="318" t="s">
        <v>755</v>
      </c>
      <c r="AO194" s="309">
        <v>2003</v>
      </c>
      <c r="AP194" s="319" t="s">
        <v>755</v>
      </c>
      <c r="AQ194" s="266">
        <v>2003</v>
      </c>
      <c r="AR194" s="267">
        <f t="shared" si="77"/>
        <v>11</v>
      </c>
      <c r="AS194" s="293" t="s">
        <v>226</v>
      </c>
      <c r="AT194" s="311">
        <v>344350000</v>
      </c>
      <c r="AU194" s="312"/>
      <c r="AV194" s="313"/>
      <c r="AW194" s="314"/>
      <c r="AX194" s="296"/>
      <c r="AY194" s="315" t="s">
        <v>309</v>
      </c>
      <c r="AZ194" s="248">
        <f>IF(AY194="","",(VLOOKUP(AY194,PD!J:K,2,FALSE)))</f>
        <v>1</v>
      </c>
      <c r="BA194" s="300">
        <v>2014</v>
      </c>
      <c r="BB194" s="316">
        <f t="shared" si="114"/>
        <v>0</v>
      </c>
      <c r="BC194" s="291"/>
      <c r="BD194" s="292"/>
      <c r="BE194" s="301"/>
      <c r="BF194" s="274">
        <f t="shared" si="78"/>
        <v>0</v>
      </c>
      <c r="BG194" s="275" t="str">
        <f t="shared" si="79"/>
        <v/>
      </c>
      <c r="BH194" s="276" t="str">
        <f t="shared" si="80"/>
        <v/>
      </c>
      <c r="BI194" s="276" t="str">
        <f t="shared" si="81"/>
        <v/>
      </c>
      <c r="BJ194" s="276" t="str">
        <f t="shared" si="82"/>
        <v/>
      </c>
      <c r="BK194" s="276" t="str">
        <f t="shared" si="83"/>
        <v/>
      </c>
      <c r="BL194" s="276" t="str">
        <f t="shared" si="84"/>
        <v/>
      </c>
      <c r="BM194" s="276" t="str">
        <f t="shared" si="85"/>
        <v/>
      </c>
      <c r="BN194" s="276" t="str">
        <f t="shared" si="86"/>
        <v/>
      </c>
      <c r="BO194" s="276" t="str">
        <f t="shared" si="87"/>
        <v/>
      </c>
      <c r="BP194" s="277" t="str">
        <f t="shared" si="88"/>
        <v/>
      </c>
      <c r="BQ194" s="278"/>
      <c r="BR194" s="279"/>
      <c r="BS194" s="280"/>
      <c r="BT194" s="274">
        <f t="shared" si="89"/>
        <v>0</v>
      </c>
      <c r="BU194" s="275" t="str">
        <f t="shared" si="90"/>
        <v/>
      </c>
      <c r="BV194" s="276" t="str">
        <f t="shared" si="91"/>
        <v/>
      </c>
      <c r="BW194" s="276" t="str">
        <f t="shared" si="92"/>
        <v/>
      </c>
      <c r="BX194" s="276" t="str">
        <f t="shared" si="93"/>
        <v/>
      </c>
      <c r="BY194" s="276" t="str">
        <f t="shared" si="94"/>
        <v/>
      </c>
      <c r="BZ194" s="276" t="str">
        <f t="shared" si="95"/>
        <v/>
      </c>
      <c r="CA194" s="276" t="str">
        <f t="shared" si="96"/>
        <v/>
      </c>
      <c r="CB194" s="276" t="str">
        <f t="shared" si="97"/>
        <v/>
      </c>
      <c r="CC194" s="276" t="str">
        <f t="shared" si="98"/>
        <v/>
      </c>
      <c r="CD194" s="276" t="str">
        <f t="shared" si="99"/>
        <v/>
      </c>
      <c r="CE194" s="277" t="str">
        <f t="shared" si="100"/>
        <v/>
      </c>
      <c r="CF194" s="278"/>
      <c r="CG194" s="281"/>
      <c r="CH194" s="281"/>
      <c r="CI194" s="281"/>
      <c r="CJ194" s="280"/>
      <c r="CK194" s="282">
        <f t="shared" si="101"/>
        <v>0</v>
      </c>
      <c r="CL194" s="283">
        <f t="shared" si="102"/>
        <v>344350000</v>
      </c>
      <c r="CM194" s="284">
        <f t="shared" si="103"/>
        <v>17217500</v>
      </c>
      <c r="CN194" s="284">
        <f t="shared" si="104"/>
        <v>189392500</v>
      </c>
      <c r="CO194" s="284">
        <f t="shared" si="105"/>
        <v>154957500</v>
      </c>
      <c r="CP194" s="280">
        <f t="shared" si="106"/>
        <v>172175000</v>
      </c>
      <c r="CQ194" s="285"/>
      <c r="CR194" s="291"/>
      <c r="CS194" s="293"/>
      <c r="CV194" s="291"/>
      <c r="CW194" s="292"/>
      <c r="CX194" s="292"/>
      <c r="CY194" s="292"/>
      <c r="CZ194" s="292"/>
      <c r="DA194" s="292"/>
      <c r="DB194" s="292"/>
      <c r="DC194" s="292"/>
      <c r="DD194" s="292"/>
      <c r="DE194" s="293"/>
      <c r="DF194" s="291"/>
      <c r="DG194" s="292"/>
      <c r="DH194" s="292"/>
      <c r="DI194" s="292"/>
      <c r="DJ194" s="292"/>
      <c r="DK194" s="292"/>
      <c r="DL194" s="292"/>
      <c r="DM194" s="292"/>
      <c r="DN194" s="292"/>
      <c r="DO194" s="292"/>
      <c r="DP194" s="293"/>
      <c r="DQ194" s="141"/>
      <c r="DR194" s="291"/>
      <c r="DS194" s="292"/>
      <c r="DT194" s="292"/>
      <c r="DU194" s="292"/>
      <c r="DV194" s="292"/>
      <c r="DW194" s="292"/>
      <c r="DX194" s="292"/>
      <c r="DY194" s="292"/>
      <c r="DZ194" s="292"/>
      <c r="EA194" s="292"/>
      <c r="EB194" s="292"/>
      <c r="EC194" s="292"/>
      <c r="ED194" s="292"/>
      <c r="EE194" s="292"/>
      <c r="EF194" s="301"/>
      <c r="EG194" s="301"/>
      <c r="EH194" s="301"/>
      <c r="EI194" s="301"/>
      <c r="EJ194" s="301"/>
      <c r="EK194" s="301"/>
      <c r="EL194" s="301"/>
      <c r="EM194" s="301"/>
      <c r="EN194" s="301"/>
      <c r="EO194" s="317">
        <f t="shared" si="107"/>
        <v>17217500</v>
      </c>
      <c r="EP194" s="301"/>
      <c r="EQ194" s="293"/>
      <c r="ES194" s="288">
        <f t="shared" si="108"/>
        <v>2014</v>
      </c>
      <c r="ET194" s="289">
        <f t="shared" si="109"/>
        <v>0</v>
      </c>
      <c r="EU194" s="290">
        <f t="shared" si="110"/>
        <v>0</v>
      </c>
      <c r="EV194" s="290">
        <f t="shared" si="111"/>
        <v>0</v>
      </c>
      <c r="EW194" s="290">
        <f t="shared" si="112"/>
        <v>0</v>
      </c>
      <c r="EX194" s="291"/>
      <c r="EY194" s="292"/>
      <c r="EZ194" s="292"/>
      <c r="FA194" s="293"/>
      <c r="FB194" s="294">
        <f t="shared" si="113"/>
        <v>0</v>
      </c>
    </row>
    <row r="195" spans="1:158" s="287" customFormat="1" x14ac:dyDescent="0.15">
      <c r="A195" s="296">
        <v>181</v>
      </c>
      <c r="B195" s="297"/>
      <c r="C195" s="298" t="s">
        <v>161</v>
      </c>
      <c r="D195" s="248">
        <f>IF(C195="","",(VLOOKUP(C195,PD!A:B,2,FALSE)))</f>
        <v>12</v>
      </c>
      <c r="E195" s="299" t="s">
        <v>412</v>
      </c>
      <c r="F195" s="299" t="s">
        <v>750</v>
      </c>
      <c r="G195" s="292" t="s">
        <v>756</v>
      </c>
      <c r="H195" s="300">
        <v>10</v>
      </c>
      <c r="I195" s="292" t="s">
        <v>751</v>
      </c>
      <c r="J195" s="300">
        <v>3</v>
      </c>
      <c r="K195" s="293"/>
      <c r="L195" s="291"/>
      <c r="M195" s="292" t="s">
        <v>389</v>
      </c>
      <c r="N195" s="301"/>
      <c r="O195" s="302">
        <v>1</v>
      </c>
      <c r="P195" s="300">
        <v>15</v>
      </c>
      <c r="Q195" s="303">
        <v>42</v>
      </c>
      <c r="R195" s="302">
        <v>1</v>
      </c>
      <c r="S195" s="292"/>
      <c r="T195" s="300"/>
      <c r="U195" s="293"/>
      <c r="V195" s="296" t="s">
        <v>225</v>
      </c>
      <c r="W195" s="292" t="s">
        <v>752</v>
      </c>
      <c r="X195" s="292"/>
      <c r="Y195" s="292"/>
      <c r="Z195" s="303"/>
      <c r="AA195" s="291"/>
      <c r="AB195" s="300"/>
      <c r="AC195" s="293"/>
      <c r="AD195" s="304"/>
      <c r="AE195" s="301"/>
      <c r="AF195" s="296">
        <v>1</v>
      </c>
      <c r="AG195" s="297">
        <v>4</v>
      </c>
      <c r="AH195" s="305">
        <v>31.92</v>
      </c>
      <c r="AI195" s="306" t="s">
        <v>407</v>
      </c>
      <c r="AJ195" s="302">
        <v>31</v>
      </c>
      <c r="AK195" s="260">
        <f>IF(AJ195="","",(VLOOKUP(AJ195,償却率表!A:B,2,FALSE)))</f>
        <v>3.3000000000000002E-2</v>
      </c>
      <c r="AL195" s="307" t="s">
        <v>153</v>
      </c>
      <c r="AM195" s="262">
        <f>IF(AL195="","",(VLOOKUP(AL195,PD!G:H,2,FALSE)))</f>
        <v>1</v>
      </c>
      <c r="AN195" s="318" t="s">
        <v>755</v>
      </c>
      <c r="AO195" s="309">
        <v>2003</v>
      </c>
      <c r="AP195" s="319" t="s">
        <v>755</v>
      </c>
      <c r="AQ195" s="266">
        <v>2003</v>
      </c>
      <c r="AR195" s="267">
        <f t="shared" si="77"/>
        <v>11</v>
      </c>
      <c r="AS195" s="293" t="s">
        <v>226</v>
      </c>
      <c r="AT195" s="311">
        <v>6440000</v>
      </c>
      <c r="AU195" s="312"/>
      <c r="AV195" s="313"/>
      <c r="AW195" s="314"/>
      <c r="AX195" s="296"/>
      <c r="AY195" s="315" t="s">
        <v>309</v>
      </c>
      <c r="AZ195" s="248">
        <f>IF(AY195="","",(VLOOKUP(AY195,PD!J:K,2,FALSE)))</f>
        <v>1</v>
      </c>
      <c r="BA195" s="300">
        <v>2014</v>
      </c>
      <c r="BB195" s="316">
        <f t="shared" si="114"/>
        <v>0</v>
      </c>
      <c r="BC195" s="291"/>
      <c r="BD195" s="292"/>
      <c r="BE195" s="301"/>
      <c r="BF195" s="274">
        <f t="shared" si="78"/>
        <v>0</v>
      </c>
      <c r="BG195" s="275" t="str">
        <f t="shared" si="79"/>
        <v/>
      </c>
      <c r="BH195" s="276" t="str">
        <f t="shared" si="80"/>
        <v/>
      </c>
      <c r="BI195" s="276" t="str">
        <f t="shared" si="81"/>
        <v/>
      </c>
      <c r="BJ195" s="276" t="str">
        <f t="shared" si="82"/>
        <v/>
      </c>
      <c r="BK195" s="276" t="str">
        <f t="shared" si="83"/>
        <v/>
      </c>
      <c r="BL195" s="276" t="str">
        <f t="shared" si="84"/>
        <v/>
      </c>
      <c r="BM195" s="276" t="str">
        <f t="shared" si="85"/>
        <v/>
      </c>
      <c r="BN195" s="276" t="str">
        <f t="shared" si="86"/>
        <v/>
      </c>
      <c r="BO195" s="276" t="str">
        <f t="shared" si="87"/>
        <v/>
      </c>
      <c r="BP195" s="277" t="str">
        <f t="shared" si="88"/>
        <v/>
      </c>
      <c r="BQ195" s="278"/>
      <c r="BR195" s="279"/>
      <c r="BS195" s="280"/>
      <c r="BT195" s="274">
        <f t="shared" si="89"/>
        <v>0</v>
      </c>
      <c r="BU195" s="275" t="str">
        <f t="shared" si="90"/>
        <v/>
      </c>
      <c r="BV195" s="276" t="str">
        <f t="shared" si="91"/>
        <v/>
      </c>
      <c r="BW195" s="276" t="str">
        <f t="shared" si="92"/>
        <v/>
      </c>
      <c r="BX195" s="276" t="str">
        <f t="shared" si="93"/>
        <v/>
      </c>
      <c r="BY195" s="276" t="str">
        <f t="shared" si="94"/>
        <v/>
      </c>
      <c r="BZ195" s="276" t="str">
        <f t="shared" si="95"/>
        <v/>
      </c>
      <c r="CA195" s="276" t="str">
        <f t="shared" si="96"/>
        <v/>
      </c>
      <c r="CB195" s="276" t="str">
        <f t="shared" si="97"/>
        <v/>
      </c>
      <c r="CC195" s="276" t="str">
        <f t="shared" si="98"/>
        <v/>
      </c>
      <c r="CD195" s="276" t="str">
        <f t="shared" si="99"/>
        <v/>
      </c>
      <c r="CE195" s="277" t="str">
        <f t="shared" si="100"/>
        <v/>
      </c>
      <c r="CF195" s="278"/>
      <c r="CG195" s="281"/>
      <c r="CH195" s="281"/>
      <c r="CI195" s="281"/>
      <c r="CJ195" s="280"/>
      <c r="CK195" s="282">
        <f t="shared" si="101"/>
        <v>0</v>
      </c>
      <c r="CL195" s="283">
        <f t="shared" si="102"/>
        <v>6440000</v>
      </c>
      <c r="CM195" s="284">
        <f t="shared" si="103"/>
        <v>212520</v>
      </c>
      <c r="CN195" s="284">
        <f t="shared" si="104"/>
        <v>2337720</v>
      </c>
      <c r="CO195" s="284">
        <f t="shared" si="105"/>
        <v>4102280</v>
      </c>
      <c r="CP195" s="280">
        <f t="shared" si="106"/>
        <v>4314800</v>
      </c>
      <c r="CQ195" s="285"/>
      <c r="CR195" s="291"/>
      <c r="CS195" s="293"/>
      <c r="CV195" s="291"/>
      <c r="CW195" s="292"/>
      <c r="CX195" s="292"/>
      <c r="CY195" s="292"/>
      <c r="CZ195" s="292"/>
      <c r="DA195" s="292"/>
      <c r="DB195" s="292"/>
      <c r="DC195" s="292"/>
      <c r="DD195" s="292"/>
      <c r="DE195" s="293"/>
      <c r="DF195" s="291"/>
      <c r="DG195" s="292"/>
      <c r="DH195" s="292"/>
      <c r="DI195" s="292"/>
      <c r="DJ195" s="292"/>
      <c r="DK195" s="292"/>
      <c r="DL195" s="292"/>
      <c r="DM195" s="292"/>
      <c r="DN195" s="292"/>
      <c r="DO195" s="292"/>
      <c r="DP195" s="293"/>
      <c r="DQ195" s="141"/>
      <c r="DR195" s="291"/>
      <c r="DS195" s="292"/>
      <c r="DT195" s="292"/>
      <c r="DU195" s="292"/>
      <c r="DV195" s="292"/>
      <c r="DW195" s="292"/>
      <c r="DX195" s="292"/>
      <c r="DY195" s="292"/>
      <c r="DZ195" s="292"/>
      <c r="EA195" s="292"/>
      <c r="EB195" s="292"/>
      <c r="EC195" s="292"/>
      <c r="ED195" s="292"/>
      <c r="EE195" s="292"/>
      <c r="EF195" s="301"/>
      <c r="EG195" s="301"/>
      <c r="EH195" s="301"/>
      <c r="EI195" s="301"/>
      <c r="EJ195" s="301"/>
      <c r="EK195" s="301"/>
      <c r="EL195" s="301"/>
      <c r="EM195" s="301"/>
      <c r="EN195" s="301"/>
      <c r="EO195" s="317">
        <f t="shared" si="107"/>
        <v>212520</v>
      </c>
      <c r="EP195" s="301"/>
      <c r="EQ195" s="293"/>
      <c r="ES195" s="288">
        <f t="shared" si="108"/>
        <v>2014</v>
      </c>
      <c r="ET195" s="289">
        <f t="shared" si="109"/>
        <v>0</v>
      </c>
      <c r="EU195" s="290">
        <f t="shared" si="110"/>
        <v>0</v>
      </c>
      <c r="EV195" s="290">
        <f t="shared" si="111"/>
        <v>0</v>
      </c>
      <c r="EW195" s="290">
        <f t="shared" si="112"/>
        <v>0</v>
      </c>
      <c r="EX195" s="291"/>
      <c r="EY195" s="292"/>
      <c r="EZ195" s="292"/>
      <c r="FA195" s="293"/>
      <c r="FB195" s="294">
        <f t="shared" si="113"/>
        <v>0</v>
      </c>
    </row>
    <row r="196" spans="1:158" s="287" customFormat="1" x14ac:dyDescent="0.15">
      <c r="A196" s="296">
        <v>182</v>
      </c>
      <c r="B196" s="297"/>
      <c r="C196" s="298" t="s">
        <v>161</v>
      </c>
      <c r="D196" s="248">
        <f>IF(C196="","",(VLOOKUP(C196,PD!A:B,2,FALSE)))</f>
        <v>12</v>
      </c>
      <c r="E196" s="299" t="s">
        <v>412</v>
      </c>
      <c r="F196" s="299" t="s">
        <v>757</v>
      </c>
      <c r="G196" s="292" t="s">
        <v>758</v>
      </c>
      <c r="H196" s="300">
        <v>5</v>
      </c>
      <c r="I196" s="292" t="s">
        <v>759</v>
      </c>
      <c r="J196" s="300">
        <v>1</v>
      </c>
      <c r="K196" s="293"/>
      <c r="L196" s="291"/>
      <c r="M196" s="292" t="s">
        <v>390</v>
      </c>
      <c r="N196" s="301"/>
      <c r="O196" s="302">
        <v>1</v>
      </c>
      <c r="P196" s="300">
        <v>15</v>
      </c>
      <c r="Q196" s="303">
        <v>12</v>
      </c>
      <c r="R196" s="302">
        <v>1</v>
      </c>
      <c r="S196" s="292"/>
      <c r="T196" s="300"/>
      <c r="U196" s="293"/>
      <c r="V196" s="296" t="s">
        <v>225</v>
      </c>
      <c r="W196" s="292" t="s">
        <v>760</v>
      </c>
      <c r="X196" s="292"/>
      <c r="Y196" s="292"/>
      <c r="Z196" s="303"/>
      <c r="AA196" s="291"/>
      <c r="AB196" s="300"/>
      <c r="AC196" s="293"/>
      <c r="AD196" s="304"/>
      <c r="AE196" s="301"/>
      <c r="AF196" s="296">
        <v>4</v>
      </c>
      <c r="AG196" s="297">
        <v>2</v>
      </c>
      <c r="AH196" s="305">
        <v>1465.17</v>
      </c>
      <c r="AI196" s="306" t="s">
        <v>407</v>
      </c>
      <c r="AJ196" s="302">
        <v>47</v>
      </c>
      <c r="AK196" s="260">
        <f>IF(AJ196="","",(VLOOKUP(AJ196,償却率表!A:B,2,FALSE)))</f>
        <v>2.1999999999999999E-2</v>
      </c>
      <c r="AL196" s="307" t="s">
        <v>153</v>
      </c>
      <c r="AM196" s="262">
        <f>IF(AL196="","",(VLOOKUP(AL196,PD!G:H,2,FALSE)))</f>
        <v>1</v>
      </c>
      <c r="AN196" s="318" t="s">
        <v>761</v>
      </c>
      <c r="AO196" s="309">
        <v>1978</v>
      </c>
      <c r="AP196" s="319" t="s">
        <v>761</v>
      </c>
      <c r="AQ196" s="266">
        <v>1978</v>
      </c>
      <c r="AR196" s="267">
        <f t="shared" si="77"/>
        <v>36</v>
      </c>
      <c r="AS196" s="293">
        <v>2025</v>
      </c>
      <c r="AT196" s="311">
        <v>139720000</v>
      </c>
      <c r="AU196" s="312"/>
      <c r="AV196" s="313"/>
      <c r="AW196" s="314"/>
      <c r="AX196" s="296"/>
      <c r="AY196" s="315" t="s">
        <v>309</v>
      </c>
      <c r="AZ196" s="248">
        <f>IF(AY196="","",(VLOOKUP(AY196,PD!J:K,2,FALSE)))</f>
        <v>1</v>
      </c>
      <c r="BA196" s="300">
        <v>2014</v>
      </c>
      <c r="BB196" s="316">
        <f t="shared" si="114"/>
        <v>0</v>
      </c>
      <c r="BC196" s="291"/>
      <c r="BD196" s="292"/>
      <c r="BE196" s="301"/>
      <c r="BF196" s="274">
        <f t="shared" si="78"/>
        <v>0</v>
      </c>
      <c r="BG196" s="275" t="str">
        <f t="shared" si="79"/>
        <v/>
      </c>
      <c r="BH196" s="276" t="str">
        <f t="shared" si="80"/>
        <v/>
      </c>
      <c r="BI196" s="276" t="str">
        <f t="shared" si="81"/>
        <v/>
      </c>
      <c r="BJ196" s="276" t="str">
        <f t="shared" si="82"/>
        <v/>
      </c>
      <c r="BK196" s="276" t="str">
        <f t="shared" si="83"/>
        <v/>
      </c>
      <c r="BL196" s="276" t="str">
        <f t="shared" si="84"/>
        <v/>
      </c>
      <c r="BM196" s="276" t="str">
        <f t="shared" si="85"/>
        <v/>
      </c>
      <c r="BN196" s="276" t="str">
        <f t="shared" si="86"/>
        <v/>
      </c>
      <c r="BO196" s="276" t="str">
        <f t="shared" si="87"/>
        <v/>
      </c>
      <c r="BP196" s="277" t="str">
        <f t="shared" si="88"/>
        <v/>
      </c>
      <c r="BQ196" s="278"/>
      <c r="BR196" s="279"/>
      <c r="BS196" s="280"/>
      <c r="BT196" s="274">
        <f t="shared" si="89"/>
        <v>0</v>
      </c>
      <c r="BU196" s="275" t="str">
        <f t="shared" si="90"/>
        <v/>
      </c>
      <c r="BV196" s="276" t="str">
        <f t="shared" si="91"/>
        <v/>
      </c>
      <c r="BW196" s="276" t="str">
        <f t="shared" si="92"/>
        <v/>
      </c>
      <c r="BX196" s="276" t="str">
        <f t="shared" si="93"/>
        <v/>
      </c>
      <c r="BY196" s="276" t="str">
        <f t="shared" si="94"/>
        <v/>
      </c>
      <c r="BZ196" s="276" t="str">
        <f t="shared" si="95"/>
        <v/>
      </c>
      <c r="CA196" s="276" t="str">
        <f t="shared" si="96"/>
        <v/>
      </c>
      <c r="CB196" s="276" t="str">
        <f t="shared" si="97"/>
        <v/>
      </c>
      <c r="CC196" s="276" t="str">
        <f t="shared" si="98"/>
        <v/>
      </c>
      <c r="CD196" s="276" t="str">
        <f t="shared" si="99"/>
        <v/>
      </c>
      <c r="CE196" s="277" t="str">
        <f t="shared" si="100"/>
        <v/>
      </c>
      <c r="CF196" s="278"/>
      <c r="CG196" s="281"/>
      <c r="CH196" s="281"/>
      <c r="CI196" s="281"/>
      <c r="CJ196" s="280"/>
      <c r="CK196" s="282">
        <f t="shared" si="101"/>
        <v>0</v>
      </c>
      <c r="CL196" s="283">
        <f t="shared" si="102"/>
        <v>139720000</v>
      </c>
      <c r="CM196" s="284">
        <f t="shared" si="103"/>
        <v>3073840</v>
      </c>
      <c r="CN196" s="284">
        <f t="shared" si="104"/>
        <v>110658240</v>
      </c>
      <c r="CO196" s="284">
        <f t="shared" si="105"/>
        <v>29061760</v>
      </c>
      <c r="CP196" s="280">
        <f t="shared" si="106"/>
        <v>32135600</v>
      </c>
      <c r="CQ196" s="285"/>
      <c r="CR196" s="291"/>
      <c r="CS196" s="293"/>
      <c r="CV196" s="291"/>
      <c r="CW196" s="292"/>
      <c r="CX196" s="292"/>
      <c r="CY196" s="292"/>
      <c r="CZ196" s="292"/>
      <c r="DA196" s="292"/>
      <c r="DB196" s="292"/>
      <c r="DC196" s="292"/>
      <c r="DD196" s="292"/>
      <c r="DE196" s="293"/>
      <c r="DF196" s="291"/>
      <c r="DG196" s="292"/>
      <c r="DH196" s="292"/>
      <c r="DI196" s="292"/>
      <c r="DJ196" s="292"/>
      <c r="DK196" s="292"/>
      <c r="DL196" s="292"/>
      <c r="DM196" s="292"/>
      <c r="DN196" s="292"/>
      <c r="DO196" s="292"/>
      <c r="DP196" s="293"/>
      <c r="DQ196" s="141"/>
      <c r="DR196" s="291"/>
      <c r="DS196" s="292"/>
      <c r="DT196" s="292"/>
      <c r="DU196" s="292"/>
      <c r="DV196" s="292"/>
      <c r="DW196" s="292"/>
      <c r="DX196" s="292"/>
      <c r="DY196" s="292"/>
      <c r="DZ196" s="292"/>
      <c r="EA196" s="292"/>
      <c r="EB196" s="292"/>
      <c r="EC196" s="292"/>
      <c r="ED196" s="292"/>
      <c r="EE196" s="292"/>
      <c r="EF196" s="301"/>
      <c r="EG196" s="301"/>
      <c r="EH196" s="301"/>
      <c r="EI196" s="301"/>
      <c r="EJ196" s="301"/>
      <c r="EK196" s="301"/>
      <c r="EL196" s="301"/>
      <c r="EM196" s="301"/>
      <c r="EN196" s="301"/>
      <c r="EO196" s="317">
        <f t="shared" si="107"/>
        <v>3073840</v>
      </c>
      <c r="EP196" s="301"/>
      <c r="EQ196" s="293"/>
      <c r="ES196" s="288">
        <f t="shared" si="108"/>
        <v>2014</v>
      </c>
      <c r="ET196" s="289">
        <f t="shared" si="109"/>
        <v>0</v>
      </c>
      <c r="EU196" s="290">
        <f t="shared" si="110"/>
        <v>0</v>
      </c>
      <c r="EV196" s="290">
        <f t="shared" si="111"/>
        <v>0</v>
      </c>
      <c r="EW196" s="290">
        <f t="shared" si="112"/>
        <v>0</v>
      </c>
      <c r="EX196" s="291"/>
      <c r="EY196" s="292"/>
      <c r="EZ196" s="292"/>
      <c r="FA196" s="293"/>
      <c r="FB196" s="294">
        <f t="shared" si="113"/>
        <v>0</v>
      </c>
    </row>
    <row r="197" spans="1:158" s="287" customFormat="1" x14ac:dyDescent="0.15">
      <c r="A197" s="296">
        <v>183</v>
      </c>
      <c r="B197" s="297"/>
      <c r="C197" s="298" t="s">
        <v>161</v>
      </c>
      <c r="D197" s="248">
        <f>IF(C197="","",(VLOOKUP(C197,PD!A:B,2,FALSE)))</f>
        <v>12</v>
      </c>
      <c r="E197" s="299" t="s">
        <v>412</v>
      </c>
      <c r="F197" s="299" t="s">
        <v>757</v>
      </c>
      <c r="G197" s="292" t="s">
        <v>762</v>
      </c>
      <c r="H197" s="300">
        <v>5</v>
      </c>
      <c r="I197" s="292" t="s">
        <v>759</v>
      </c>
      <c r="J197" s="300">
        <v>1</v>
      </c>
      <c r="K197" s="293"/>
      <c r="L197" s="291"/>
      <c r="M197" s="292" t="s">
        <v>390</v>
      </c>
      <c r="N197" s="301"/>
      <c r="O197" s="302">
        <v>1</v>
      </c>
      <c r="P197" s="300">
        <v>15</v>
      </c>
      <c r="Q197" s="303">
        <v>12</v>
      </c>
      <c r="R197" s="302">
        <v>1</v>
      </c>
      <c r="S197" s="292"/>
      <c r="T197" s="300"/>
      <c r="U197" s="293"/>
      <c r="V197" s="296" t="s">
        <v>225</v>
      </c>
      <c r="W197" s="292" t="s">
        <v>760</v>
      </c>
      <c r="X197" s="292"/>
      <c r="Y197" s="292"/>
      <c r="Z197" s="303"/>
      <c r="AA197" s="291"/>
      <c r="AB197" s="300"/>
      <c r="AC197" s="293"/>
      <c r="AD197" s="304"/>
      <c r="AE197" s="301"/>
      <c r="AF197" s="296">
        <v>1</v>
      </c>
      <c r="AG197" s="297">
        <v>2</v>
      </c>
      <c r="AH197" s="305">
        <v>26.48</v>
      </c>
      <c r="AI197" s="306" t="s">
        <v>407</v>
      </c>
      <c r="AJ197" s="302">
        <v>47</v>
      </c>
      <c r="AK197" s="260">
        <f>IF(AJ197="","",(VLOOKUP(AJ197,償却率表!A:B,2,FALSE)))</f>
        <v>2.1999999999999999E-2</v>
      </c>
      <c r="AL197" s="307" t="s">
        <v>153</v>
      </c>
      <c r="AM197" s="262">
        <f>IF(AL197="","",(VLOOKUP(AL197,PD!G:H,2,FALSE)))</f>
        <v>1</v>
      </c>
      <c r="AN197" s="318"/>
      <c r="AO197" s="309">
        <v>2007</v>
      </c>
      <c r="AP197" s="319"/>
      <c r="AQ197" s="266">
        <v>2007</v>
      </c>
      <c r="AR197" s="267">
        <f t="shared" si="77"/>
        <v>7</v>
      </c>
      <c r="AS197" s="293">
        <v>2054</v>
      </c>
      <c r="AT197" s="311">
        <v>11917500</v>
      </c>
      <c r="AU197" s="312"/>
      <c r="AV197" s="313"/>
      <c r="AW197" s="314"/>
      <c r="AX197" s="296"/>
      <c r="AY197" s="315" t="s">
        <v>309</v>
      </c>
      <c r="AZ197" s="248">
        <f>IF(AY197="","",(VLOOKUP(AY197,PD!J:K,2,FALSE)))</f>
        <v>1</v>
      </c>
      <c r="BA197" s="300">
        <v>2014</v>
      </c>
      <c r="BB197" s="316">
        <f t="shared" si="114"/>
        <v>0</v>
      </c>
      <c r="BC197" s="291"/>
      <c r="BD197" s="292"/>
      <c r="BE197" s="301"/>
      <c r="BF197" s="274">
        <f t="shared" si="78"/>
        <v>0</v>
      </c>
      <c r="BG197" s="275" t="str">
        <f t="shared" si="79"/>
        <v/>
      </c>
      <c r="BH197" s="276" t="str">
        <f t="shared" si="80"/>
        <v/>
      </c>
      <c r="BI197" s="276" t="str">
        <f t="shared" si="81"/>
        <v/>
      </c>
      <c r="BJ197" s="276" t="str">
        <f t="shared" si="82"/>
        <v/>
      </c>
      <c r="BK197" s="276" t="str">
        <f t="shared" si="83"/>
        <v/>
      </c>
      <c r="BL197" s="276" t="str">
        <f t="shared" si="84"/>
        <v/>
      </c>
      <c r="BM197" s="276" t="str">
        <f t="shared" si="85"/>
        <v/>
      </c>
      <c r="BN197" s="276" t="str">
        <f t="shared" si="86"/>
        <v/>
      </c>
      <c r="BO197" s="276" t="str">
        <f t="shared" si="87"/>
        <v/>
      </c>
      <c r="BP197" s="277" t="str">
        <f t="shared" si="88"/>
        <v/>
      </c>
      <c r="BQ197" s="278"/>
      <c r="BR197" s="279"/>
      <c r="BS197" s="280"/>
      <c r="BT197" s="274">
        <f t="shared" si="89"/>
        <v>0</v>
      </c>
      <c r="BU197" s="275" t="str">
        <f t="shared" si="90"/>
        <v/>
      </c>
      <c r="BV197" s="276" t="str">
        <f t="shared" si="91"/>
        <v/>
      </c>
      <c r="BW197" s="276" t="str">
        <f t="shared" si="92"/>
        <v/>
      </c>
      <c r="BX197" s="276" t="str">
        <f t="shared" si="93"/>
        <v/>
      </c>
      <c r="BY197" s="276" t="str">
        <f t="shared" si="94"/>
        <v/>
      </c>
      <c r="BZ197" s="276" t="str">
        <f t="shared" si="95"/>
        <v/>
      </c>
      <c r="CA197" s="276" t="str">
        <f t="shared" si="96"/>
        <v/>
      </c>
      <c r="CB197" s="276" t="str">
        <f t="shared" si="97"/>
        <v/>
      </c>
      <c r="CC197" s="276" t="str">
        <f t="shared" si="98"/>
        <v/>
      </c>
      <c r="CD197" s="276" t="str">
        <f t="shared" si="99"/>
        <v/>
      </c>
      <c r="CE197" s="277" t="str">
        <f t="shared" si="100"/>
        <v/>
      </c>
      <c r="CF197" s="278"/>
      <c r="CG197" s="281"/>
      <c r="CH197" s="281"/>
      <c r="CI197" s="281"/>
      <c r="CJ197" s="280"/>
      <c r="CK197" s="282">
        <f t="shared" si="101"/>
        <v>0</v>
      </c>
      <c r="CL197" s="283">
        <f t="shared" si="102"/>
        <v>11917500</v>
      </c>
      <c r="CM197" s="284">
        <f t="shared" si="103"/>
        <v>262185</v>
      </c>
      <c r="CN197" s="284">
        <f t="shared" si="104"/>
        <v>1835295</v>
      </c>
      <c r="CO197" s="284">
        <f t="shared" si="105"/>
        <v>10082205</v>
      </c>
      <c r="CP197" s="280">
        <f t="shared" si="106"/>
        <v>10344390</v>
      </c>
      <c r="CQ197" s="285"/>
      <c r="CR197" s="291"/>
      <c r="CS197" s="293"/>
      <c r="CV197" s="291"/>
      <c r="CW197" s="292"/>
      <c r="CX197" s="292"/>
      <c r="CY197" s="292"/>
      <c r="CZ197" s="292"/>
      <c r="DA197" s="292"/>
      <c r="DB197" s="292"/>
      <c r="DC197" s="292"/>
      <c r="DD197" s="292"/>
      <c r="DE197" s="293"/>
      <c r="DF197" s="291"/>
      <c r="DG197" s="292"/>
      <c r="DH197" s="292"/>
      <c r="DI197" s="292"/>
      <c r="DJ197" s="292"/>
      <c r="DK197" s="292"/>
      <c r="DL197" s="292"/>
      <c r="DM197" s="292"/>
      <c r="DN197" s="292"/>
      <c r="DO197" s="292"/>
      <c r="DP197" s="293"/>
      <c r="DQ197" s="141"/>
      <c r="DR197" s="291"/>
      <c r="DS197" s="292"/>
      <c r="DT197" s="292"/>
      <c r="DU197" s="292"/>
      <c r="DV197" s="292"/>
      <c r="DW197" s="292"/>
      <c r="DX197" s="292"/>
      <c r="DY197" s="292"/>
      <c r="DZ197" s="292"/>
      <c r="EA197" s="292"/>
      <c r="EB197" s="292"/>
      <c r="EC197" s="292"/>
      <c r="ED197" s="292"/>
      <c r="EE197" s="292"/>
      <c r="EF197" s="301"/>
      <c r="EG197" s="301"/>
      <c r="EH197" s="301"/>
      <c r="EI197" s="301"/>
      <c r="EJ197" s="301"/>
      <c r="EK197" s="301"/>
      <c r="EL197" s="301"/>
      <c r="EM197" s="301"/>
      <c r="EN197" s="301"/>
      <c r="EO197" s="317">
        <f t="shared" si="107"/>
        <v>262185</v>
      </c>
      <c r="EP197" s="301"/>
      <c r="EQ197" s="293"/>
      <c r="ES197" s="288">
        <f t="shared" si="108"/>
        <v>2014</v>
      </c>
      <c r="ET197" s="289">
        <f t="shared" si="109"/>
        <v>0</v>
      </c>
      <c r="EU197" s="290">
        <f t="shared" si="110"/>
        <v>0</v>
      </c>
      <c r="EV197" s="290">
        <f t="shared" si="111"/>
        <v>0</v>
      </c>
      <c r="EW197" s="290">
        <f t="shared" si="112"/>
        <v>0</v>
      </c>
      <c r="EX197" s="291"/>
      <c r="EY197" s="292"/>
      <c r="EZ197" s="292"/>
      <c r="FA197" s="293"/>
      <c r="FB197" s="294">
        <f t="shared" si="113"/>
        <v>0</v>
      </c>
    </row>
    <row r="198" spans="1:158" s="287" customFormat="1" x14ac:dyDescent="0.15">
      <c r="A198" s="296">
        <v>184</v>
      </c>
      <c r="B198" s="297"/>
      <c r="C198" s="298" t="s">
        <v>161</v>
      </c>
      <c r="D198" s="248">
        <f>IF(C198="","",(VLOOKUP(C198,PD!A:B,2,FALSE)))</f>
        <v>12</v>
      </c>
      <c r="E198" s="299" t="s">
        <v>412</v>
      </c>
      <c r="F198" s="299" t="s">
        <v>757</v>
      </c>
      <c r="G198" s="292" t="s">
        <v>763</v>
      </c>
      <c r="H198" s="300">
        <v>5</v>
      </c>
      <c r="I198" s="292" t="s">
        <v>759</v>
      </c>
      <c r="J198" s="300">
        <v>1</v>
      </c>
      <c r="K198" s="293"/>
      <c r="L198" s="291"/>
      <c r="M198" s="292" t="s">
        <v>390</v>
      </c>
      <c r="N198" s="301"/>
      <c r="O198" s="302">
        <v>1</v>
      </c>
      <c r="P198" s="300">
        <v>15</v>
      </c>
      <c r="Q198" s="303">
        <v>12</v>
      </c>
      <c r="R198" s="302">
        <v>1</v>
      </c>
      <c r="S198" s="292"/>
      <c r="T198" s="300"/>
      <c r="U198" s="293"/>
      <c r="V198" s="296" t="s">
        <v>225</v>
      </c>
      <c r="W198" s="292" t="s">
        <v>760</v>
      </c>
      <c r="X198" s="292"/>
      <c r="Y198" s="292"/>
      <c r="Z198" s="303"/>
      <c r="AA198" s="291"/>
      <c r="AB198" s="300"/>
      <c r="AC198" s="293"/>
      <c r="AD198" s="304"/>
      <c r="AE198" s="301"/>
      <c r="AF198" s="296">
        <v>1</v>
      </c>
      <c r="AG198" s="297">
        <v>3</v>
      </c>
      <c r="AH198" s="305">
        <v>10.18</v>
      </c>
      <c r="AI198" s="306" t="s">
        <v>407</v>
      </c>
      <c r="AJ198" s="302">
        <v>38</v>
      </c>
      <c r="AK198" s="260">
        <f>IF(AJ198="","",(VLOOKUP(AJ198,償却率表!A:B,2,FALSE)))</f>
        <v>2.7E-2</v>
      </c>
      <c r="AL198" s="307" t="s">
        <v>153</v>
      </c>
      <c r="AM198" s="262">
        <f>IF(AL198="","",(VLOOKUP(AL198,PD!G:H,2,FALSE)))</f>
        <v>1</v>
      </c>
      <c r="AN198" s="318" t="s">
        <v>761</v>
      </c>
      <c r="AO198" s="309">
        <v>1978</v>
      </c>
      <c r="AP198" s="319" t="s">
        <v>761</v>
      </c>
      <c r="AQ198" s="266">
        <v>1978</v>
      </c>
      <c r="AR198" s="267">
        <f t="shared" si="77"/>
        <v>36</v>
      </c>
      <c r="AS198" s="293">
        <v>2016</v>
      </c>
      <c r="AT198" s="311"/>
      <c r="AU198" s="312">
        <v>70000</v>
      </c>
      <c r="AV198" s="313"/>
      <c r="AW198" s="314"/>
      <c r="AX198" s="296">
        <v>1</v>
      </c>
      <c r="AY198" s="315" t="s">
        <v>227</v>
      </c>
      <c r="AZ198" s="248">
        <f>IF(AY198="","",(VLOOKUP(AY198,PD!J:K,2,FALSE)))</f>
        <v>2</v>
      </c>
      <c r="BA198" s="300">
        <v>2014</v>
      </c>
      <c r="BB198" s="316">
        <f t="shared" si="114"/>
        <v>0</v>
      </c>
      <c r="BC198" s="291"/>
      <c r="BD198" s="292"/>
      <c r="BE198" s="301"/>
      <c r="BF198" s="274">
        <f t="shared" si="78"/>
        <v>0</v>
      </c>
      <c r="BG198" s="275" t="str">
        <f t="shared" si="79"/>
        <v/>
      </c>
      <c r="BH198" s="276" t="str">
        <f t="shared" si="80"/>
        <v/>
      </c>
      <c r="BI198" s="276" t="str">
        <f t="shared" si="81"/>
        <v/>
      </c>
      <c r="BJ198" s="276" t="str">
        <f t="shared" si="82"/>
        <v/>
      </c>
      <c r="BK198" s="276" t="str">
        <f t="shared" si="83"/>
        <v/>
      </c>
      <c r="BL198" s="276" t="str">
        <f t="shared" si="84"/>
        <v/>
      </c>
      <c r="BM198" s="276" t="str">
        <f t="shared" si="85"/>
        <v/>
      </c>
      <c r="BN198" s="276" t="str">
        <f t="shared" si="86"/>
        <v/>
      </c>
      <c r="BO198" s="276" t="str">
        <f t="shared" si="87"/>
        <v/>
      </c>
      <c r="BP198" s="277" t="str">
        <f t="shared" si="88"/>
        <v/>
      </c>
      <c r="BQ198" s="278"/>
      <c r="BR198" s="279"/>
      <c r="BS198" s="280"/>
      <c r="BT198" s="274">
        <f t="shared" si="89"/>
        <v>0</v>
      </c>
      <c r="BU198" s="275" t="str">
        <f t="shared" si="90"/>
        <v/>
      </c>
      <c r="BV198" s="276" t="str">
        <f t="shared" si="91"/>
        <v/>
      </c>
      <c r="BW198" s="276" t="str">
        <f t="shared" si="92"/>
        <v/>
      </c>
      <c r="BX198" s="276" t="str">
        <f t="shared" si="93"/>
        <v/>
      </c>
      <c r="BY198" s="276" t="str">
        <f t="shared" si="94"/>
        <v/>
      </c>
      <c r="BZ198" s="276" t="str">
        <f t="shared" si="95"/>
        <v/>
      </c>
      <c r="CA198" s="276" t="str">
        <f t="shared" si="96"/>
        <v/>
      </c>
      <c r="CB198" s="276" t="str">
        <f t="shared" si="97"/>
        <v/>
      </c>
      <c r="CC198" s="276" t="str">
        <f t="shared" si="98"/>
        <v/>
      </c>
      <c r="CD198" s="276" t="str">
        <f t="shared" si="99"/>
        <v/>
      </c>
      <c r="CE198" s="277" t="str">
        <f t="shared" si="100"/>
        <v/>
      </c>
      <c r="CF198" s="278"/>
      <c r="CG198" s="281"/>
      <c r="CH198" s="281"/>
      <c r="CI198" s="281"/>
      <c r="CJ198" s="280"/>
      <c r="CK198" s="282">
        <f t="shared" si="101"/>
        <v>0</v>
      </c>
      <c r="CL198" s="283">
        <f t="shared" si="102"/>
        <v>712600</v>
      </c>
      <c r="CM198" s="284">
        <f t="shared" si="103"/>
        <v>19240</v>
      </c>
      <c r="CN198" s="284">
        <f t="shared" si="104"/>
        <v>692640</v>
      </c>
      <c r="CO198" s="284">
        <f t="shared" si="105"/>
        <v>19960</v>
      </c>
      <c r="CP198" s="280">
        <f t="shared" si="106"/>
        <v>39200</v>
      </c>
      <c r="CQ198" s="285"/>
      <c r="CR198" s="291"/>
      <c r="CS198" s="293"/>
      <c r="CV198" s="291"/>
      <c r="CW198" s="292"/>
      <c r="CX198" s="292"/>
      <c r="CY198" s="292"/>
      <c r="CZ198" s="292"/>
      <c r="DA198" s="292"/>
      <c r="DB198" s="292"/>
      <c r="DC198" s="292"/>
      <c r="DD198" s="292"/>
      <c r="DE198" s="293"/>
      <c r="DF198" s="291"/>
      <c r="DG198" s="292"/>
      <c r="DH198" s="292"/>
      <c r="DI198" s="292"/>
      <c r="DJ198" s="292"/>
      <c r="DK198" s="292"/>
      <c r="DL198" s="292"/>
      <c r="DM198" s="292"/>
      <c r="DN198" s="292"/>
      <c r="DO198" s="292"/>
      <c r="DP198" s="293"/>
      <c r="DQ198" s="141"/>
      <c r="DR198" s="291"/>
      <c r="DS198" s="292"/>
      <c r="DT198" s="292"/>
      <c r="DU198" s="292"/>
      <c r="DV198" s="292"/>
      <c r="DW198" s="292"/>
      <c r="DX198" s="292"/>
      <c r="DY198" s="292"/>
      <c r="DZ198" s="292"/>
      <c r="EA198" s="292"/>
      <c r="EB198" s="292"/>
      <c r="EC198" s="292"/>
      <c r="ED198" s="292"/>
      <c r="EE198" s="292"/>
      <c r="EF198" s="301"/>
      <c r="EG198" s="301"/>
      <c r="EH198" s="301"/>
      <c r="EI198" s="301"/>
      <c r="EJ198" s="301"/>
      <c r="EK198" s="301"/>
      <c r="EL198" s="301"/>
      <c r="EM198" s="301"/>
      <c r="EN198" s="301"/>
      <c r="EO198" s="317">
        <f t="shared" si="107"/>
        <v>19240</v>
      </c>
      <c r="EP198" s="301"/>
      <c r="EQ198" s="293"/>
      <c r="ES198" s="288">
        <f t="shared" si="108"/>
        <v>2014</v>
      </c>
      <c r="ET198" s="289">
        <f t="shared" si="109"/>
        <v>0</v>
      </c>
      <c r="EU198" s="290">
        <f t="shared" si="110"/>
        <v>0</v>
      </c>
      <c r="EV198" s="290">
        <f t="shared" si="111"/>
        <v>0</v>
      </c>
      <c r="EW198" s="290">
        <f t="shared" si="112"/>
        <v>0</v>
      </c>
      <c r="EX198" s="291"/>
      <c r="EY198" s="292"/>
      <c r="EZ198" s="292"/>
      <c r="FA198" s="293"/>
      <c r="FB198" s="294">
        <f t="shared" si="113"/>
        <v>0</v>
      </c>
    </row>
    <row r="199" spans="1:158" s="287" customFormat="1" x14ac:dyDescent="0.15">
      <c r="A199" s="296">
        <v>185</v>
      </c>
      <c r="B199" s="297"/>
      <c r="C199" s="298" t="s">
        <v>161</v>
      </c>
      <c r="D199" s="248">
        <f>IF(C199="","",(VLOOKUP(C199,PD!A:B,2,FALSE)))</f>
        <v>12</v>
      </c>
      <c r="E199" s="299" t="s">
        <v>412</v>
      </c>
      <c r="F199" s="299" t="s">
        <v>757</v>
      </c>
      <c r="G199" s="292" t="s">
        <v>764</v>
      </c>
      <c r="H199" s="300">
        <v>5</v>
      </c>
      <c r="I199" s="292" t="s">
        <v>759</v>
      </c>
      <c r="J199" s="300">
        <v>1</v>
      </c>
      <c r="K199" s="293"/>
      <c r="L199" s="291"/>
      <c r="M199" s="292" t="s">
        <v>390</v>
      </c>
      <c r="N199" s="301"/>
      <c r="O199" s="302">
        <v>1</v>
      </c>
      <c r="P199" s="300">
        <v>15</v>
      </c>
      <c r="Q199" s="303">
        <v>12</v>
      </c>
      <c r="R199" s="302">
        <v>1</v>
      </c>
      <c r="S199" s="292"/>
      <c r="T199" s="300"/>
      <c r="U199" s="293"/>
      <c r="V199" s="296" t="s">
        <v>225</v>
      </c>
      <c r="W199" s="292" t="s">
        <v>760</v>
      </c>
      <c r="X199" s="292"/>
      <c r="Y199" s="292"/>
      <c r="Z199" s="303"/>
      <c r="AA199" s="291"/>
      <c r="AB199" s="300"/>
      <c r="AC199" s="293"/>
      <c r="AD199" s="304"/>
      <c r="AE199" s="301"/>
      <c r="AF199" s="296">
        <v>1</v>
      </c>
      <c r="AG199" s="297">
        <v>12</v>
      </c>
      <c r="AH199" s="305">
        <v>76.56</v>
      </c>
      <c r="AI199" s="306" t="s">
        <v>407</v>
      </c>
      <c r="AJ199" s="302">
        <v>27</v>
      </c>
      <c r="AK199" s="260">
        <f>IF(AJ199="","",(VLOOKUP(AJ199,償却率表!A:B,2,FALSE)))</f>
        <v>3.7999999999999999E-2</v>
      </c>
      <c r="AL199" s="307" t="s">
        <v>153</v>
      </c>
      <c r="AM199" s="262">
        <f>IF(AL199="","",(VLOOKUP(AL199,PD!G:H,2,FALSE)))</f>
        <v>1</v>
      </c>
      <c r="AN199" s="318" t="s">
        <v>761</v>
      </c>
      <c r="AO199" s="309">
        <v>1978</v>
      </c>
      <c r="AP199" s="319" t="s">
        <v>761</v>
      </c>
      <c r="AQ199" s="266">
        <v>1978</v>
      </c>
      <c r="AR199" s="267">
        <f t="shared" si="77"/>
        <v>36</v>
      </c>
      <c r="AS199" s="293">
        <v>2005</v>
      </c>
      <c r="AT199" s="311"/>
      <c r="AU199" s="312">
        <v>60000</v>
      </c>
      <c r="AV199" s="313"/>
      <c r="AW199" s="314"/>
      <c r="AX199" s="296">
        <v>1</v>
      </c>
      <c r="AY199" s="315" t="s">
        <v>227</v>
      </c>
      <c r="AZ199" s="248">
        <f>IF(AY199="","",(VLOOKUP(AY199,PD!J:K,2,FALSE)))</f>
        <v>2</v>
      </c>
      <c r="BA199" s="300">
        <v>2014</v>
      </c>
      <c r="BB199" s="316">
        <f t="shared" si="114"/>
        <v>0</v>
      </c>
      <c r="BC199" s="291"/>
      <c r="BD199" s="292"/>
      <c r="BE199" s="301"/>
      <c r="BF199" s="274">
        <f t="shared" si="78"/>
        <v>0</v>
      </c>
      <c r="BG199" s="275" t="str">
        <f t="shared" si="79"/>
        <v/>
      </c>
      <c r="BH199" s="276" t="str">
        <f t="shared" si="80"/>
        <v/>
      </c>
      <c r="BI199" s="276" t="str">
        <f t="shared" si="81"/>
        <v/>
      </c>
      <c r="BJ199" s="276" t="str">
        <f t="shared" si="82"/>
        <v/>
      </c>
      <c r="BK199" s="276" t="str">
        <f t="shared" si="83"/>
        <v/>
      </c>
      <c r="BL199" s="276" t="str">
        <f t="shared" si="84"/>
        <v/>
      </c>
      <c r="BM199" s="276" t="str">
        <f t="shared" si="85"/>
        <v/>
      </c>
      <c r="BN199" s="276" t="str">
        <f t="shared" si="86"/>
        <v/>
      </c>
      <c r="BO199" s="276" t="str">
        <f t="shared" si="87"/>
        <v/>
      </c>
      <c r="BP199" s="277" t="str">
        <f t="shared" si="88"/>
        <v/>
      </c>
      <c r="BQ199" s="278"/>
      <c r="BR199" s="279"/>
      <c r="BS199" s="280"/>
      <c r="BT199" s="274">
        <f t="shared" si="89"/>
        <v>0</v>
      </c>
      <c r="BU199" s="275" t="str">
        <f t="shared" si="90"/>
        <v/>
      </c>
      <c r="BV199" s="276" t="str">
        <f t="shared" si="91"/>
        <v/>
      </c>
      <c r="BW199" s="276" t="str">
        <f t="shared" si="92"/>
        <v/>
      </c>
      <c r="BX199" s="276" t="str">
        <f t="shared" si="93"/>
        <v/>
      </c>
      <c r="BY199" s="276" t="str">
        <f t="shared" si="94"/>
        <v/>
      </c>
      <c r="BZ199" s="276" t="str">
        <f t="shared" si="95"/>
        <v/>
      </c>
      <c r="CA199" s="276" t="str">
        <f t="shared" si="96"/>
        <v/>
      </c>
      <c r="CB199" s="276" t="str">
        <f t="shared" si="97"/>
        <v/>
      </c>
      <c r="CC199" s="276" t="str">
        <f t="shared" si="98"/>
        <v/>
      </c>
      <c r="CD199" s="276" t="str">
        <f t="shared" si="99"/>
        <v/>
      </c>
      <c r="CE199" s="277" t="str">
        <f t="shared" si="100"/>
        <v/>
      </c>
      <c r="CF199" s="278"/>
      <c r="CG199" s="281"/>
      <c r="CH199" s="281"/>
      <c r="CI199" s="281"/>
      <c r="CJ199" s="280"/>
      <c r="CK199" s="282">
        <f t="shared" si="101"/>
        <v>0</v>
      </c>
      <c r="CL199" s="283">
        <f t="shared" si="102"/>
        <v>4593600</v>
      </c>
      <c r="CM199" s="284">
        <f t="shared" si="103"/>
        <v>0</v>
      </c>
      <c r="CN199" s="284">
        <f t="shared" si="104"/>
        <v>4593599</v>
      </c>
      <c r="CO199" s="284">
        <f t="shared" si="105"/>
        <v>1</v>
      </c>
      <c r="CP199" s="280">
        <f t="shared" si="106"/>
        <v>1</v>
      </c>
      <c r="CQ199" s="285"/>
      <c r="CR199" s="291"/>
      <c r="CS199" s="293"/>
      <c r="CV199" s="291"/>
      <c r="CW199" s="292"/>
      <c r="CX199" s="292"/>
      <c r="CY199" s="292"/>
      <c r="CZ199" s="292"/>
      <c r="DA199" s="292"/>
      <c r="DB199" s="292"/>
      <c r="DC199" s="292"/>
      <c r="DD199" s="292"/>
      <c r="DE199" s="293"/>
      <c r="DF199" s="291"/>
      <c r="DG199" s="292"/>
      <c r="DH199" s="292"/>
      <c r="DI199" s="292"/>
      <c r="DJ199" s="292"/>
      <c r="DK199" s="292"/>
      <c r="DL199" s="292"/>
      <c r="DM199" s="292"/>
      <c r="DN199" s="292"/>
      <c r="DO199" s="292"/>
      <c r="DP199" s="293"/>
      <c r="DQ199" s="141"/>
      <c r="DR199" s="291"/>
      <c r="DS199" s="292"/>
      <c r="DT199" s="292"/>
      <c r="DU199" s="292"/>
      <c r="DV199" s="292"/>
      <c r="DW199" s="292"/>
      <c r="DX199" s="292"/>
      <c r="DY199" s="292"/>
      <c r="DZ199" s="292"/>
      <c r="EA199" s="292"/>
      <c r="EB199" s="292"/>
      <c r="EC199" s="292"/>
      <c r="ED199" s="292"/>
      <c r="EE199" s="292"/>
      <c r="EF199" s="301"/>
      <c r="EG199" s="301"/>
      <c r="EH199" s="301"/>
      <c r="EI199" s="301"/>
      <c r="EJ199" s="301"/>
      <c r="EK199" s="301"/>
      <c r="EL199" s="301"/>
      <c r="EM199" s="301"/>
      <c r="EN199" s="301"/>
      <c r="EO199" s="317">
        <f t="shared" si="107"/>
        <v>0</v>
      </c>
      <c r="EP199" s="301"/>
      <c r="EQ199" s="293"/>
      <c r="ES199" s="288">
        <f t="shared" si="108"/>
        <v>2014</v>
      </c>
      <c r="ET199" s="289">
        <f t="shared" si="109"/>
        <v>0</v>
      </c>
      <c r="EU199" s="290">
        <f t="shared" si="110"/>
        <v>0</v>
      </c>
      <c r="EV199" s="290">
        <f t="shared" si="111"/>
        <v>0</v>
      </c>
      <c r="EW199" s="290">
        <f t="shared" si="112"/>
        <v>0</v>
      </c>
      <c r="EX199" s="291"/>
      <c r="EY199" s="292"/>
      <c r="EZ199" s="292"/>
      <c r="FA199" s="293"/>
      <c r="FB199" s="294">
        <f t="shared" si="113"/>
        <v>0</v>
      </c>
    </row>
    <row r="200" spans="1:158" s="287" customFormat="1" x14ac:dyDescent="0.15">
      <c r="A200" s="296">
        <v>186</v>
      </c>
      <c r="B200" s="297"/>
      <c r="C200" s="298" t="s">
        <v>161</v>
      </c>
      <c r="D200" s="248">
        <f>IF(C200="","",(VLOOKUP(C200,PD!A:B,2,FALSE)))</f>
        <v>12</v>
      </c>
      <c r="E200" s="299" t="s">
        <v>412</v>
      </c>
      <c r="F200" s="299" t="s">
        <v>757</v>
      </c>
      <c r="G200" s="292" t="s">
        <v>765</v>
      </c>
      <c r="H200" s="300">
        <v>5</v>
      </c>
      <c r="I200" s="292" t="s">
        <v>759</v>
      </c>
      <c r="J200" s="300">
        <v>1</v>
      </c>
      <c r="K200" s="293"/>
      <c r="L200" s="291"/>
      <c r="M200" s="292" t="s">
        <v>390</v>
      </c>
      <c r="N200" s="301"/>
      <c r="O200" s="302">
        <v>1</v>
      </c>
      <c r="P200" s="300">
        <v>15</v>
      </c>
      <c r="Q200" s="303">
        <v>12</v>
      </c>
      <c r="R200" s="302">
        <v>1</v>
      </c>
      <c r="S200" s="292"/>
      <c r="T200" s="300"/>
      <c r="U200" s="293"/>
      <c r="V200" s="296" t="s">
        <v>225</v>
      </c>
      <c r="W200" s="292"/>
      <c r="X200" s="292"/>
      <c r="Y200" s="292"/>
      <c r="Z200" s="303"/>
      <c r="AA200" s="291"/>
      <c r="AB200" s="300"/>
      <c r="AC200" s="293"/>
      <c r="AD200" s="304"/>
      <c r="AE200" s="301"/>
      <c r="AF200" s="296">
        <v>1</v>
      </c>
      <c r="AG200" s="297">
        <v>3</v>
      </c>
      <c r="AH200" s="305">
        <v>4.0999999999999996</v>
      </c>
      <c r="AI200" s="306" t="s">
        <v>407</v>
      </c>
      <c r="AJ200" s="302">
        <v>38</v>
      </c>
      <c r="AK200" s="260">
        <f>IF(AJ200="","",(VLOOKUP(AJ200,償却率表!A:B,2,FALSE)))</f>
        <v>2.7E-2</v>
      </c>
      <c r="AL200" s="307" t="s">
        <v>153</v>
      </c>
      <c r="AM200" s="262">
        <f>IF(AL200="","",(VLOOKUP(AL200,PD!G:H,2,FALSE)))</f>
        <v>1</v>
      </c>
      <c r="AN200" s="318"/>
      <c r="AO200" s="309">
        <v>1978</v>
      </c>
      <c r="AP200" s="319"/>
      <c r="AQ200" s="266">
        <v>1978</v>
      </c>
      <c r="AR200" s="267">
        <f t="shared" si="77"/>
        <v>36</v>
      </c>
      <c r="AS200" s="293">
        <v>2016</v>
      </c>
      <c r="AT200" s="311"/>
      <c r="AU200" s="312">
        <v>70000</v>
      </c>
      <c r="AV200" s="313"/>
      <c r="AW200" s="314"/>
      <c r="AX200" s="296">
        <v>1</v>
      </c>
      <c r="AY200" s="315" t="s">
        <v>227</v>
      </c>
      <c r="AZ200" s="248">
        <f>IF(AY200="","",(VLOOKUP(AY200,PD!J:K,2,FALSE)))</f>
        <v>2</v>
      </c>
      <c r="BA200" s="300">
        <v>2014</v>
      </c>
      <c r="BB200" s="316">
        <f t="shared" si="114"/>
        <v>0</v>
      </c>
      <c r="BC200" s="291"/>
      <c r="BD200" s="292"/>
      <c r="BE200" s="301"/>
      <c r="BF200" s="274">
        <f t="shared" si="78"/>
        <v>0</v>
      </c>
      <c r="BG200" s="275" t="str">
        <f t="shared" si="79"/>
        <v/>
      </c>
      <c r="BH200" s="276" t="str">
        <f t="shared" si="80"/>
        <v/>
      </c>
      <c r="BI200" s="276" t="str">
        <f t="shared" si="81"/>
        <v/>
      </c>
      <c r="BJ200" s="276" t="str">
        <f t="shared" si="82"/>
        <v/>
      </c>
      <c r="BK200" s="276" t="str">
        <f t="shared" si="83"/>
        <v/>
      </c>
      <c r="BL200" s="276" t="str">
        <f t="shared" si="84"/>
        <v/>
      </c>
      <c r="BM200" s="276" t="str">
        <f t="shared" si="85"/>
        <v/>
      </c>
      <c r="BN200" s="276" t="str">
        <f t="shared" si="86"/>
        <v/>
      </c>
      <c r="BO200" s="276" t="str">
        <f t="shared" si="87"/>
        <v/>
      </c>
      <c r="BP200" s="277" t="str">
        <f t="shared" si="88"/>
        <v/>
      </c>
      <c r="BQ200" s="278"/>
      <c r="BR200" s="279"/>
      <c r="BS200" s="280"/>
      <c r="BT200" s="274">
        <f t="shared" si="89"/>
        <v>0</v>
      </c>
      <c r="BU200" s="275" t="str">
        <f t="shared" si="90"/>
        <v/>
      </c>
      <c r="BV200" s="276" t="str">
        <f t="shared" si="91"/>
        <v/>
      </c>
      <c r="BW200" s="276" t="str">
        <f t="shared" si="92"/>
        <v/>
      </c>
      <c r="BX200" s="276" t="str">
        <f t="shared" si="93"/>
        <v/>
      </c>
      <c r="BY200" s="276" t="str">
        <f t="shared" si="94"/>
        <v/>
      </c>
      <c r="BZ200" s="276" t="str">
        <f t="shared" si="95"/>
        <v/>
      </c>
      <c r="CA200" s="276" t="str">
        <f t="shared" si="96"/>
        <v/>
      </c>
      <c r="CB200" s="276" t="str">
        <f t="shared" si="97"/>
        <v/>
      </c>
      <c r="CC200" s="276" t="str">
        <f t="shared" si="98"/>
        <v/>
      </c>
      <c r="CD200" s="276" t="str">
        <f t="shared" si="99"/>
        <v/>
      </c>
      <c r="CE200" s="277" t="str">
        <f t="shared" si="100"/>
        <v/>
      </c>
      <c r="CF200" s="278"/>
      <c r="CG200" s="281"/>
      <c r="CH200" s="281"/>
      <c r="CI200" s="281"/>
      <c r="CJ200" s="280"/>
      <c r="CK200" s="282">
        <f t="shared" si="101"/>
        <v>0</v>
      </c>
      <c r="CL200" s="283">
        <f t="shared" si="102"/>
        <v>287000</v>
      </c>
      <c r="CM200" s="284">
        <f t="shared" si="103"/>
        <v>7749</v>
      </c>
      <c r="CN200" s="284">
        <f t="shared" si="104"/>
        <v>278964</v>
      </c>
      <c r="CO200" s="284">
        <f t="shared" si="105"/>
        <v>8036</v>
      </c>
      <c r="CP200" s="280">
        <f t="shared" si="106"/>
        <v>15785</v>
      </c>
      <c r="CQ200" s="285"/>
      <c r="CR200" s="291"/>
      <c r="CS200" s="293"/>
      <c r="CV200" s="291"/>
      <c r="CW200" s="292"/>
      <c r="CX200" s="292"/>
      <c r="CY200" s="292"/>
      <c r="CZ200" s="292"/>
      <c r="DA200" s="292"/>
      <c r="DB200" s="292"/>
      <c r="DC200" s="292"/>
      <c r="DD200" s="292"/>
      <c r="DE200" s="293"/>
      <c r="DF200" s="291"/>
      <c r="DG200" s="292"/>
      <c r="DH200" s="292"/>
      <c r="DI200" s="292"/>
      <c r="DJ200" s="292"/>
      <c r="DK200" s="292"/>
      <c r="DL200" s="292"/>
      <c r="DM200" s="292"/>
      <c r="DN200" s="292"/>
      <c r="DO200" s="292"/>
      <c r="DP200" s="293"/>
      <c r="DQ200" s="141"/>
      <c r="DR200" s="291"/>
      <c r="DS200" s="292"/>
      <c r="DT200" s="292"/>
      <c r="DU200" s="292"/>
      <c r="DV200" s="292"/>
      <c r="DW200" s="292"/>
      <c r="DX200" s="292"/>
      <c r="DY200" s="292"/>
      <c r="DZ200" s="292"/>
      <c r="EA200" s="292"/>
      <c r="EB200" s="292"/>
      <c r="EC200" s="292"/>
      <c r="ED200" s="292"/>
      <c r="EE200" s="292"/>
      <c r="EF200" s="301"/>
      <c r="EG200" s="301"/>
      <c r="EH200" s="301"/>
      <c r="EI200" s="301"/>
      <c r="EJ200" s="301"/>
      <c r="EK200" s="301"/>
      <c r="EL200" s="301"/>
      <c r="EM200" s="301"/>
      <c r="EN200" s="301"/>
      <c r="EO200" s="317">
        <f t="shared" si="107"/>
        <v>7749</v>
      </c>
      <c r="EP200" s="301"/>
      <c r="EQ200" s="293"/>
      <c r="ES200" s="288">
        <f t="shared" si="108"/>
        <v>2014</v>
      </c>
      <c r="ET200" s="289">
        <f t="shared" si="109"/>
        <v>0</v>
      </c>
      <c r="EU200" s="290">
        <f t="shared" si="110"/>
        <v>0</v>
      </c>
      <c r="EV200" s="290">
        <f t="shared" si="111"/>
        <v>0</v>
      </c>
      <c r="EW200" s="290">
        <f t="shared" si="112"/>
        <v>0</v>
      </c>
      <c r="EX200" s="291"/>
      <c r="EY200" s="292"/>
      <c r="EZ200" s="292"/>
      <c r="FA200" s="293"/>
      <c r="FB200" s="294">
        <f t="shared" si="113"/>
        <v>0</v>
      </c>
    </row>
    <row r="201" spans="1:158" s="287" customFormat="1" x14ac:dyDescent="0.15">
      <c r="A201" s="296">
        <v>187</v>
      </c>
      <c r="B201" s="297"/>
      <c r="C201" s="298" t="s">
        <v>161</v>
      </c>
      <c r="D201" s="248">
        <f>IF(C201="","",(VLOOKUP(C201,PD!A:B,2,FALSE)))</f>
        <v>12</v>
      </c>
      <c r="E201" s="299" t="s">
        <v>412</v>
      </c>
      <c r="F201" s="299" t="s">
        <v>757</v>
      </c>
      <c r="G201" s="292" t="s">
        <v>766</v>
      </c>
      <c r="H201" s="300">
        <v>5</v>
      </c>
      <c r="I201" s="292" t="s">
        <v>759</v>
      </c>
      <c r="J201" s="300">
        <v>1</v>
      </c>
      <c r="K201" s="293"/>
      <c r="L201" s="291"/>
      <c r="M201" s="292" t="s">
        <v>390</v>
      </c>
      <c r="N201" s="301"/>
      <c r="O201" s="302">
        <v>1</v>
      </c>
      <c r="P201" s="300">
        <v>15</v>
      </c>
      <c r="Q201" s="303">
        <v>12</v>
      </c>
      <c r="R201" s="302">
        <v>1</v>
      </c>
      <c r="S201" s="292"/>
      <c r="T201" s="300"/>
      <c r="U201" s="293"/>
      <c r="V201" s="296" t="s">
        <v>225</v>
      </c>
      <c r="W201" s="292" t="s">
        <v>760</v>
      </c>
      <c r="X201" s="292"/>
      <c r="Y201" s="292"/>
      <c r="Z201" s="303"/>
      <c r="AA201" s="291"/>
      <c r="AB201" s="300"/>
      <c r="AC201" s="293"/>
      <c r="AD201" s="304"/>
      <c r="AE201" s="301"/>
      <c r="AF201" s="296">
        <v>1</v>
      </c>
      <c r="AG201" s="297">
        <v>12</v>
      </c>
      <c r="AH201" s="305">
        <v>24.3</v>
      </c>
      <c r="AI201" s="306" t="s">
        <v>407</v>
      </c>
      <c r="AJ201" s="302">
        <v>27</v>
      </c>
      <c r="AK201" s="260">
        <f>IF(AJ201="","",(VLOOKUP(AJ201,償却率表!A:B,2,FALSE)))</f>
        <v>3.7999999999999999E-2</v>
      </c>
      <c r="AL201" s="307" t="s">
        <v>153</v>
      </c>
      <c r="AM201" s="262">
        <f>IF(AL201="","",(VLOOKUP(AL201,PD!G:H,2,FALSE)))</f>
        <v>1</v>
      </c>
      <c r="AN201" s="318" t="s">
        <v>761</v>
      </c>
      <c r="AO201" s="309">
        <v>1978</v>
      </c>
      <c r="AP201" s="319" t="s">
        <v>761</v>
      </c>
      <c r="AQ201" s="266">
        <v>1978</v>
      </c>
      <c r="AR201" s="267">
        <f t="shared" si="77"/>
        <v>36</v>
      </c>
      <c r="AS201" s="293">
        <v>2005</v>
      </c>
      <c r="AT201" s="311"/>
      <c r="AU201" s="312">
        <v>60000</v>
      </c>
      <c r="AV201" s="313"/>
      <c r="AW201" s="314"/>
      <c r="AX201" s="296">
        <v>1</v>
      </c>
      <c r="AY201" s="315" t="s">
        <v>227</v>
      </c>
      <c r="AZ201" s="248">
        <f>IF(AY201="","",(VLOOKUP(AY201,PD!J:K,2,FALSE)))</f>
        <v>2</v>
      </c>
      <c r="BA201" s="300">
        <v>2014</v>
      </c>
      <c r="BB201" s="316">
        <f t="shared" si="114"/>
        <v>0</v>
      </c>
      <c r="BC201" s="291"/>
      <c r="BD201" s="292"/>
      <c r="BE201" s="301"/>
      <c r="BF201" s="274">
        <f t="shared" si="78"/>
        <v>0</v>
      </c>
      <c r="BG201" s="275" t="str">
        <f t="shared" si="79"/>
        <v/>
      </c>
      <c r="BH201" s="276" t="str">
        <f t="shared" si="80"/>
        <v/>
      </c>
      <c r="BI201" s="276" t="str">
        <f t="shared" si="81"/>
        <v/>
      </c>
      <c r="BJ201" s="276" t="str">
        <f t="shared" si="82"/>
        <v/>
      </c>
      <c r="BK201" s="276" t="str">
        <f t="shared" si="83"/>
        <v/>
      </c>
      <c r="BL201" s="276" t="str">
        <f t="shared" si="84"/>
        <v/>
      </c>
      <c r="BM201" s="276" t="str">
        <f t="shared" si="85"/>
        <v/>
      </c>
      <c r="BN201" s="276" t="str">
        <f t="shared" si="86"/>
        <v/>
      </c>
      <c r="BO201" s="276" t="str">
        <f t="shared" si="87"/>
        <v/>
      </c>
      <c r="BP201" s="277" t="str">
        <f t="shared" si="88"/>
        <v/>
      </c>
      <c r="BQ201" s="278"/>
      <c r="BR201" s="279"/>
      <c r="BS201" s="280"/>
      <c r="BT201" s="274">
        <f t="shared" si="89"/>
        <v>0</v>
      </c>
      <c r="BU201" s="275" t="str">
        <f t="shared" si="90"/>
        <v/>
      </c>
      <c r="BV201" s="276" t="str">
        <f t="shared" si="91"/>
        <v/>
      </c>
      <c r="BW201" s="276" t="str">
        <f t="shared" si="92"/>
        <v/>
      </c>
      <c r="BX201" s="276" t="str">
        <f t="shared" si="93"/>
        <v/>
      </c>
      <c r="BY201" s="276" t="str">
        <f t="shared" si="94"/>
        <v/>
      </c>
      <c r="BZ201" s="276" t="str">
        <f t="shared" si="95"/>
        <v/>
      </c>
      <c r="CA201" s="276" t="str">
        <f t="shared" si="96"/>
        <v/>
      </c>
      <c r="CB201" s="276" t="str">
        <f t="shared" si="97"/>
        <v/>
      </c>
      <c r="CC201" s="276" t="str">
        <f t="shared" si="98"/>
        <v/>
      </c>
      <c r="CD201" s="276" t="str">
        <f t="shared" si="99"/>
        <v/>
      </c>
      <c r="CE201" s="277" t="str">
        <f t="shared" si="100"/>
        <v/>
      </c>
      <c r="CF201" s="278"/>
      <c r="CG201" s="281"/>
      <c r="CH201" s="281"/>
      <c r="CI201" s="281"/>
      <c r="CJ201" s="280"/>
      <c r="CK201" s="282">
        <f t="shared" si="101"/>
        <v>0</v>
      </c>
      <c r="CL201" s="283">
        <f t="shared" si="102"/>
        <v>1458000</v>
      </c>
      <c r="CM201" s="284">
        <f t="shared" si="103"/>
        <v>0</v>
      </c>
      <c r="CN201" s="284">
        <f t="shared" si="104"/>
        <v>1457999</v>
      </c>
      <c r="CO201" s="284">
        <f t="shared" si="105"/>
        <v>1</v>
      </c>
      <c r="CP201" s="280">
        <f t="shared" si="106"/>
        <v>1</v>
      </c>
      <c r="CQ201" s="285"/>
      <c r="CR201" s="291"/>
      <c r="CS201" s="293"/>
      <c r="CV201" s="291"/>
      <c r="CW201" s="292"/>
      <c r="CX201" s="292"/>
      <c r="CY201" s="292"/>
      <c r="CZ201" s="292"/>
      <c r="DA201" s="292"/>
      <c r="DB201" s="292"/>
      <c r="DC201" s="292"/>
      <c r="DD201" s="292"/>
      <c r="DE201" s="293"/>
      <c r="DF201" s="291"/>
      <c r="DG201" s="292"/>
      <c r="DH201" s="292"/>
      <c r="DI201" s="292"/>
      <c r="DJ201" s="292"/>
      <c r="DK201" s="292"/>
      <c r="DL201" s="292"/>
      <c r="DM201" s="292"/>
      <c r="DN201" s="292"/>
      <c r="DO201" s="292"/>
      <c r="DP201" s="293"/>
      <c r="DQ201" s="141"/>
      <c r="DR201" s="291"/>
      <c r="DS201" s="292"/>
      <c r="DT201" s="292"/>
      <c r="DU201" s="292"/>
      <c r="DV201" s="292"/>
      <c r="DW201" s="292"/>
      <c r="DX201" s="292"/>
      <c r="DY201" s="292"/>
      <c r="DZ201" s="292"/>
      <c r="EA201" s="292"/>
      <c r="EB201" s="292"/>
      <c r="EC201" s="292"/>
      <c r="ED201" s="292"/>
      <c r="EE201" s="292"/>
      <c r="EF201" s="301"/>
      <c r="EG201" s="301"/>
      <c r="EH201" s="301"/>
      <c r="EI201" s="301"/>
      <c r="EJ201" s="301"/>
      <c r="EK201" s="301"/>
      <c r="EL201" s="301"/>
      <c r="EM201" s="301"/>
      <c r="EN201" s="301"/>
      <c r="EO201" s="317">
        <f t="shared" si="107"/>
        <v>0</v>
      </c>
      <c r="EP201" s="301"/>
      <c r="EQ201" s="293"/>
      <c r="ES201" s="288">
        <f t="shared" si="108"/>
        <v>2014</v>
      </c>
      <c r="ET201" s="289">
        <f t="shared" si="109"/>
        <v>0</v>
      </c>
      <c r="EU201" s="290">
        <f t="shared" si="110"/>
        <v>0</v>
      </c>
      <c r="EV201" s="290">
        <f t="shared" si="111"/>
        <v>0</v>
      </c>
      <c r="EW201" s="290">
        <f t="shared" si="112"/>
        <v>0</v>
      </c>
      <c r="EX201" s="291"/>
      <c r="EY201" s="292"/>
      <c r="EZ201" s="292"/>
      <c r="FA201" s="293"/>
      <c r="FB201" s="294">
        <f t="shared" si="113"/>
        <v>0</v>
      </c>
    </row>
    <row r="202" spans="1:158" s="287" customFormat="1" x14ac:dyDescent="0.15">
      <c r="A202" s="296">
        <v>188</v>
      </c>
      <c r="B202" s="297"/>
      <c r="C202" s="298" t="s">
        <v>161</v>
      </c>
      <c r="D202" s="248">
        <f>IF(C202="","",(VLOOKUP(C202,PD!A:B,2,FALSE)))</f>
        <v>12</v>
      </c>
      <c r="E202" s="299" t="s">
        <v>412</v>
      </c>
      <c r="F202" s="299" t="s">
        <v>757</v>
      </c>
      <c r="G202" s="292" t="s">
        <v>767</v>
      </c>
      <c r="H202" s="300">
        <v>5</v>
      </c>
      <c r="I202" s="292" t="s">
        <v>759</v>
      </c>
      <c r="J202" s="300">
        <v>1</v>
      </c>
      <c r="K202" s="293"/>
      <c r="L202" s="291"/>
      <c r="M202" s="292" t="s">
        <v>390</v>
      </c>
      <c r="N202" s="301"/>
      <c r="O202" s="302">
        <v>1</v>
      </c>
      <c r="P202" s="300">
        <v>15</v>
      </c>
      <c r="Q202" s="303">
        <v>12</v>
      </c>
      <c r="R202" s="302">
        <v>1</v>
      </c>
      <c r="S202" s="292"/>
      <c r="T202" s="300"/>
      <c r="U202" s="293"/>
      <c r="V202" s="296" t="s">
        <v>225</v>
      </c>
      <c r="W202" s="292" t="s">
        <v>760</v>
      </c>
      <c r="X202" s="292"/>
      <c r="Y202" s="292"/>
      <c r="Z202" s="303"/>
      <c r="AA202" s="291"/>
      <c r="AB202" s="300"/>
      <c r="AC202" s="293"/>
      <c r="AD202" s="304"/>
      <c r="AE202" s="301"/>
      <c r="AF202" s="296">
        <v>4</v>
      </c>
      <c r="AG202" s="297">
        <v>2</v>
      </c>
      <c r="AH202" s="305">
        <v>1673.3</v>
      </c>
      <c r="AI202" s="306" t="s">
        <v>407</v>
      </c>
      <c r="AJ202" s="302">
        <v>47</v>
      </c>
      <c r="AK202" s="260">
        <f>IF(AJ202="","",(VLOOKUP(AJ202,償却率表!A:B,2,FALSE)))</f>
        <v>2.1999999999999999E-2</v>
      </c>
      <c r="AL202" s="307" t="s">
        <v>153</v>
      </c>
      <c r="AM202" s="262">
        <f>IF(AL202="","",(VLOOKUP(AL202,PD!G:H,2,FALSE)))</f>
        <v>1</v>
      </c>
      <c r="AN202" s="318" t="s">
        <v>768</v>
      </c>
      <c r="AO202" s="309">
        <v>1986</v>
      </c>
      <c r="AP202" s="319" t="s">
        <v>768</v>
      </c>
      <c r="AQ202" s="266">
        <v>1986</v>
      </c>
      <c r="AR202" s="267">
        <f t="shared" si="77"/>
        <v>28</v>
      </c>
      <c r="AS202" s="293">
        <v>2033</v>
      </c>
      <c r="AT202" s="311">
        <v>240446000</v>
      </c>
      <c r="AU202" s="312"/>
      <c r="AV202" s="313"/>
      <c r="AW202" s="314"/>
      <c r="AX202" s="296"/>
      <c r="AY202" s="315" t="s">
        <v>309</v>
      </c>
      <c r="AZ202" s="248">
        <f>IF(AY202="","",(VLOOKUP(AY202,PD!J:K,2,FALSE)))</f>
        <v>1</v>
      </c>
      <c r="BA202" s="300">
        <v>2014</v>
      </c>
      <c r="BB202" s="316">
        <f t="shared" si="114"/>
        <v>0</v>
      </c>
      <c r="BC202" s="291"/>
      <c r="BD202" s="292"/>
      <c r="BE202" s="301"/>
      <c r="BF202" s="274">
        <f t="shared" si="78"/>
        <v>0</v>
      </c>
      <c r="BG202" s="275" t="str">
        <f t="shared" si="79"/>
        <v/>
      </c>
      <c r="BH202" s="276" t="str">
        <f t="shared" si="80"/>
        <v/>
      </c>
      <c r="BI202" s="276" t="str">
        <f t="shared" si="81"/>
        <v/>
      </c>
      <c r="BJ202" s="276" t="str">
        <f t="shared" si="82"/>
        <v/>
      </c>
      <c r="BK202" s="276" t="str">
        <f t="shared" si="83"/>
        <v/>
      </c>
      <c r="BL202" s="276" t="str">
        <f t="shared" si="84"/>
        <v/>
      </c>
      <c r="BM202" s="276" t="str">
        <f t="shared" si="85"/>
        <v/>
      </c>
      <c r="BN202" s="276" t="str">
        <f t="shared" si="86"/>
        <v/>
      </c>
      <c r="BO202" s="276" t="str">
        <f t="shared" si="87"/>
        <v/>
      </c>
      <c r="BP202" s="277" t="str">
        <f t="shared" si="88"/>
        <v/>
      </c>
      <c r="BQ202" s="278"/>
      <c r="BR202" s="279"/>
      <c r="BS202" s="280"/>
      <c r="BT202" s="274">
        <f t="shared" si="89"/>
        <v>0</v>
      </c>
      <c r="BU202" s="275" t="str">
        <f t="shared" si="90"/>
        <v/>
      </c>
      <c r="BV202" s="276" t="str">
        <f t="shared" si="91"/>
        <v/>
      </c>
      <c r="BW202" s="276" t="str">
        <f t="shared" si="92"/>
        <v/>
      </c>
      <c r="BX202" s="276" t="str">
        <f t="shared" si="93"/>
        <v/>
      </c>
      <c r="BY202" s="276" t="str">
        <f t="shared" si="94"/>
        <v/>
      </c>
      <c r="BZ202" s="276" t="str">
        <f t="shared" si="95"/>
        <v/>
      </c>
      <c r="CA202" s="276" t="str">
        <f t="shared" si="96"/>
        <v/>
      </c>
      <c r="CB202" s="276" t="str">
        <f t="shared" si="97"/>
        <v/>
      </c>
      <c r="CC202" s="276" t="str">
        <f t="shared" si="98"/>
        <v/>
      </c>
      <c r="CD202" s="276" t="str">
        <f t="shared" si="99"/>
        <v/>
      </c>
      <c r="CE202" s="277" t="str">
        <f t="shared" si="100"/>
        <v/>
      </c>
      <c r="CF202" s="278"/>
      <c r="CG202" s="281"/>
      <c r="CH202" s="281"/>
      <c r="CI202" s="281"/>
      <c r="CJ202" s="280"/>
      <c r="CK202" s="282">
        <f t="shared" si="101"/>
        <v>0</v>
      </c>
      <c r="CL202" s="283">
        <f t="shared" si="102"/>
        <v>240446000</v>
      </c>
      <c r="CM202" s="284">
        <f t="shared" si="103"/>
        <v>5289812</v>
      </c>
      <c r="CN202" s="284">
        <f t="shared" si="104"/>
        <v>148114736</v>
      </c>
      <c r="CO202" s="284">
        <f t="shared" si="105"/>
        <v>92331264</v>
      </c>
      <c r="CP202" s="280">
        <f t="shared" si="106"/>
        <v>97621076</v>
      </c>
      <c r="CQ202" s="285"/>
      <c r="CR202" s="291"/>
      <c r="CS202" s="293"/>
      <c r="CV202" s="291"/>
      <c r="CW202" s="292"/>
      <c r="CX202" s="292"/>
      <c r="CY202" s="292"/>
      <c r="CZ202" s="292"/>
      <c r="DA202" s="292"/>
      <c r="DB202" s="292"/>
      <c r="DC202" s="292"/>
      <c r="DD202" s="292"/>
      <c r="DE202" s="293"/>
      <c r="DF202" s="291"/>
      <c r="DG202" s="292"/>
      <c r="DH202" s="292"/>
      <c r="DI202" s="292"/>
      <c r="DJ202" s="292"/>
      <c r="DK202" s="292"/>
      <c r="DL202" s="292"/>
      <c r="DM202" s="292"/>
      <c r="DN202" s="292"/>
      <c r="DO202" s="292"/>
      <c r="DP202" s="293"/>
      <c r="DQ202" s="141"/>
      <c r="DR202" s="291"/>
      <c r="DS202" s="292"/>
      <c r="DT202" s="292"/>
      <c r="DU202" s="292"/>
      <c r="DV202" s="292"/>
      <c r="DW202" s="292"/>
      <c r="DX202" s="292"/>
      <c r="DY202" s="292"/>
      <c r="DZ202" s="292"/>
      <c r="EA202" s="292"/>
      <c r="EB202" s="292"/>
      <c r="EC202" s="292"/>
      <c r="ED202" s="292"/>
      <c r="EE202" s="292"/>
      <c r="EF202" s="301"/>
      <c r="EG202" s="301"/>
      <c r="EH202" s="301"/>
      <c r="EI202" s="301"/>
      <c r="EJ202" s="301"/>
      <c r="EK202" s="301"/>
      <c r="EL202" s="301"/>
      <c r="EM202" s="301"/>
      <c r="EN202" s="301"/>
      <c r="EO202" s="317">
        <f t="shared" si="107"/>
        <v>5289812</v>
      </c>
      <c r="EP202" s="301"/>
      <c r="EQ202" s="293"/>
      <c r="ES202" s="288">
        <f t="shared" si="108"/>
        <v>2014</v>
      </c>
      <c r="ET202" s="289">
        <f t="shared" si="109"/>
        <v>0</v>
      </c>
      <c r="EU202" s="290">
        <f t="shared" si="110"/>
        <v>0</v>
      </c>
      <c r="EV202" s="290">
        <f t="shared" si="111"/>
        <v>0</v>
      </c>
      <c r="EW202" s="290">
        <f t="shared" si="112"/>
        <v>0</v>
      </c>
      <c r="EX202" s="291"/>
      <c r="EY202" s="292"/>
      <c r="EZ202" s="292"/>
      <c r="FA202" s="293"/>
      <c r="FB202" s="294">
        <f t="shared" si="113"/>
        <v>0</v>
      </c>
    </row>
    <row r="203" spans="1:158" s="287" customFormat="1" x14ac:dyDescent="0.15">
      <c r="A203" s="296">
        <v>189</v>
      </c>
      <c r="B203" s="297"/>
      <c r="C203" s="298" t="s">
        <v>161</v>
      </c>
      <c r="D203" s="248">
        <f>IF(C203="","",(VLOOKUP(C203,PD!A:B,2,FALSE)))</f>
        <v>12</v>
      </c>
      <c r="E203" s="299" t="s">
        <v>412</v>
      </c>
      <c r="F203" s="299" t="s">
        <v>757</v>
      </c>
      <c r="G203" s="292" t="s">
        <v>769</v>
      </c>
      <c r="H203" s="300">
        <v>5</v>
      </c>
      <c r="I203" s="292" t="s">
        <v>759</v>
      </c>
      <c r="J203" s="300">
        <v>1</v>
      </c>
      <c r="K203" s="293"/>
      <c r="L203" s="291"/>
      <c r="M203" s="292" t="s">
        <v>390</v>
      </c>
      <c r="N203" s="301"/>
      <c r="O203" s="302">
        <v>1</v>
      </c>
      <c r="P203" s="300">
        <v>15</v>
      </c>
      <c r="Q203" s="303">
        <v>12</v>
      </c>
      <c r="R203" s="302">
        <v>1</v>
      </c>
      <c r="S203" s="292"/>
      <c r="T203" s="300"/>
      <c r="U203" s="293"/>
      <c r="V203" s="296" t="s">
        <v>225</v>
      </c>
      <c r="W203" s="292" t="s">
        <v>760</v>
      </c>
      <c r="X203" s="292"/>
      <c r="Y203" s="292"/>
      <c r="Z203" s="303"/>
      <c r="AA203" s="291"/>
      <c r="AB203" s="300"/>
      <c r="AC203" s="293"/>
      <c r="AD203" s="304"/>
      <c r="AE203" s="301"/>
      <c r="AF203" s="296">
        <v>1</v>
      </c>
      <c r="AG203" s="297">
        <v>3</v>
      </c>
      <c r="AH203" s="305">
        <v>37.119999999999997</v>
      </c>
      <c r="AI203" s="306" t="s">
        <v>407</v>
      </c>
      <c r="AJ203" s="302">
        <v>38</v>
      </c>
      <c r="AK203" s="260">
        <f>IF(AJ203="","",(VLOOKUP(AJ203,償却率表!A:B,2,FALSE)))</f>
        <v>2.7E-2</v>
      </c>
      <c r="AL203" s="307" t="s">
        <v>153</v>
      </c>
      <c r="AM203" s="262">
        <f>IF(AL203="","",(VLOOKUP(AL203,PD!G:H,2,FALSE)))</f>
        <v>1</v>
      </c>
      <c r="AN203" s="318" t="s">
        <v>768</v>
      </c>
      <c r="AO203" s="309">
        <v>1986</v>
      </c>
      <c r="AP203" s="319" t="s">
        <v>768</v>
      </c>
      <c r="AQ203" s="266">
        <v>1986</v>
      </c>
      <c r="AR203" s="267">
        <f t="shared" si="77"/>
        <v>28</v>
      </c>
      <c r="AS203" s="293">
        <v>2024</v>
      </c>
      <c r="AT203" s="311"/>
      <c r="AU203" s="312">
        <v>70000</v>
      </c>
      <c r="AV203" s="313"/>
      <c r="AW203" s="314"/>
      <c r="AX203" s="296">
        <v>1</v>
      </c>
      <c r="AY203" s="315" t="s">
        <v>227</v>
      </c>
      <c r="AZ203" s="248">
        <f>IF(AY203="","",(VLOOKUP(AY203,PD!J:K,2,FALSE)))</f>
        <v>2</v>
      </c>
      <c r="BA203" s="300">
        <v>2014</v>
      </c>
      <c r="BB203" s="316">
        <f t="shared" si="114"/>
        <v>0</v>
      </c>
      <c r="BC203" s="291"/>
      <c r="BD203" s="292"/>
      <c r="BE203" s="301"/>
      <c r="BF203" s="274">
        <f t="shared" si="78"/>
        <v>0</v>
      </c>
      <c r="BG203" s="275" t="str">
        <f t="shared" si="79"/>
        <v/>
      </c>
      <c r="BH203" s="276" t="str">
        <f t="shared" si="80"/>
        <v/>
      </c>
      <c r="BI203" s="276" t="str">
        <f t="shared" si="81"/>
        <v/>
      </c>
      <c r="BJ203" s="276" t="str">
        <f t="shared" si="82"/>
        <v/>
      </c>
      <c r="BK203" s="276" t="str">
        <f t="shared" si="83"/>
        <v/>
      </c>
      <c r="BL203" s="276" t="str">
        <f t="shared" si="84"/>
        <v/>
      </c>
      <c r="BM203" s="276" t="str">
        <f t="shared" si="85"/>
        <v/>
      </c>
      <c r="BN203" s="276" t="str">
        <f t="shared" si="86"/>
        <v/>
      </c>
      <c r="BO203" s="276" t="str">
        <f t="shared" si="87"/>
        <v/>
      </c>
      <c r="BP203" s="277" t="str">
        <f t="shared" si="88"/>
        <v/>
      </c>
      <c r="BQ203" s="278"/>
      <c r="BR203" s="279"/>
      <c r="BS203" s="280"/>
      <c r="BT203" s="274">
        <f t="shared" si="89"/>
        <v>0</v>
      </c>
      <c r="BU203" s="275" t="str">
        <f t="shared" si="90"/>
        <v/>
      </c>
      <c r="BV203" s="276" t="str">
        <f t="shared" si="91"/>
        <v/>
      </c>
      <c r="BW203" s="276" t="str">
        <f t="shared" si="92"/>
        <v/>
      </c>
      <c r="BX203" s="276" t="str">
        <f t="shared" si="93"/>
        <v/>
      </c>
      <c r="BY203" s="276" t="str">
        <f t="shared" si="94"/>
        <v/>
      </c>
      <c r="BZ203" s="276" t="str">
        <f t="shared" si="95"/>
        <v/>
      </c>
      <c r="CA203" s="276" t="str">
        <f t="shared" si="96"/>
        <v/>
      </c>
      <c r="CB203" s="276" t="str">
        <f t="shared" si="97"/>
        <v/>
      </c>
      <c r="CC203" s="276" t="str">
        <f t="shared" si="98"/>
        <v/>
      </c>
      <c r="CD203" s="276" t="str">
        <f t="shared" si="99"/>
        <v/>
      </c>
      <c r="CE203" s="277" t="str">
        <f t="shared" si="100"/>
        <v/>
      </c>
      <c r="CF203" s="278"/>
      <c r="CG203" s="281"/>
      <c r="CH203" s="281"/>
      <c r="CI203" s="281"/>
      <c r="CJ203" s="280"/>
      <c r="CK203" s="282">
        <f t="shared" si="101"/>
        <v>0</v>
      </c>
      <c r="CL203" s="283">
        <f t="shared" si="102"/>
        <v>2598400</v>
      </c>
      <c r="CM203" s="284">
        <f t="shared" si="103"/>
        <v>70156</v>
      </c>
      <c r="CN203" s="284">
        <f t="shared" si="104"/>
        <v>1964368</v>
      </c>
      <c r="CO203" s="284">
        <f t="shared" si="105"/>
        <v>634032</v>
      </c>
      <c r="CP203" s="280">
        <f t="shared" si="106"/>
        <v>704188</v>
      </c>
      <c r="CQ203" s="285"/>
      <c r="CR203" s="291"/>
      <c r="CS203" s="293"/>
      <c r="CV203" s="291"/>
      <c r="CW203" s="292"/>
      <c r="CX203" s="292"/>
      <c r="CY203" s="292"/>
      <c r="CZ203" s="292"/>
      <c r="DA203" s="292"/>
      <c r="DB203" s="292"/>
      <c r="DC203" s="292"/>
      <c r="DD203" s="292"/>
      <c r="DE203" s="293"/>
      <c r="DF203" s="291"/>
      <c r="DG203" s="292"/>
      <c r="DH203" s="292"/>
      <c r="DI203" s="292"/>
      <c r="DJ203" s="292"/>
      <c r="DK203" s="292"/>
      <c r="DL203" s="292"/>
      <c r="DM203" s="292"/>
      <c r="DN203" s="292"/>
      <c r="DO203" s="292"/>
      <c r="DP203" s="293"/>
      <c r="DQ203" s="141"/>
      <c r="DR203" s="291"/>
      <c r="DS203" s="292"/>
      <c r="DT203" s="292"/>
      <c r="DU203" s="292"/>
      <c r="DV203" s="292"/>
      <c r="DW203" s="292"/>
      <c r="DX203" s="292"/>
      <c r="DY203" s="292"/>
      <c r="DZ203" s="292"/>
      <c r="EA203" s="292"/>
      <c r="EB203" s="292"/>
      <c r="EC203" s="292"/>
      <c r="ED203" s="292"/>
      <c r="EE203" s="292"/>
      <c r="EF203" s="301"/>
      <c r="EG203" s="301"/>
      <c r="EH203" s="301"/>
      <c r="EI203" s="301"/>
      <c r="EJ203" s="301"/>
      <c r="EK203" s="301"/>
      <c r="EL203" s="301"/>
      <c r="EM203" s="301"/>
      <c r="EN203" s="301"/>
      <c r="EO203" s="317">
        <f t="shared" si="107"/>
        <v>70156</v>
      </c>
      <c r="EP203" s="301"/>
      <c r="EQ203" s="293"/>
      <c r="ES203" s="288">
        <f t="shared" si="108"/>
        <v>2014</v>
      </c>
      <c r="ET203" s="289">
        <f t="shared" si="109"/>
        <v>0</v>
      </c>
      <c r="EU203" s="290">
        <f t="shared" si="110"/>
        <v>0</v>
      </c>
      <c r="EV203" s="290">
        <f t="shared" si="111"/>
        <v>0</v>
      </c>
      <c r="EW203" s="290">
        <f t="shared" si="112"/>
        <v>0</v>
      </c>
      <c r="EX203" s="291"/>
      <c r="EY203" s="292"/>
      <c r="EZ203" s="292"/>
      <c r="FA203" s="293"/>
      <c r="FB203" s="294">
        <f t="shared" si="113"/>
        <v>0</v>
      </c>
    </row>
    <row r="204" spans="1:158" s="287" customFormat="1" x14ac:dyDescent="0.15">
      <c r="A204" s="296">
        <v>190</v>
      </c>
      <c r="B204" s="297"/>
      <c r="C204" s="298" t="s">
        <v>161</v>
      </c>
      <c r="D204" s="248">
        <f>IF(C204="","",(VLOOKUP(C204,PD!A:B,2,FALSE)))</f>
        <v>12</v>
      </c>
      <c r="E204" s="299" t="s">
        <v>412</v>
      </c>
      <c r="F204" s="299" t="s">
        <v>757</v>
      </c>
      <c r="G204" s="292" t="s">
        <v>770</v>
      </c>
      <c r="H204" s="300">
        <v>5</v>
      </c>
      <c r="I204" s="292" t="s">
        <v>759</v>
      </c>
      <c r="J204" s="300">
        <v>1</v>
      </c>
      <c r="K204" s="293"/>
      <c r="L204" s="291"/>
      <c r="M204" s="292" t="s">
        <v>390</v>
      </c>
      <c r="N204" s="301"/>
      <c r="O204" s="302">
        <v>1</v>
      </c>
      <c r="P204" s="300">
        <v>15</v>
      </c>
      <c r="Q204" s="303">
        <v>12</v>
      </c>
      <c r="R204" s="302">
        <v>1</v>
      </c>
      <c r="S204" s="292"/>
      <c r="T204" s="300"/>
      <c r="U204" s="293"/>
      <c r="V204" s="296" t="s">
        <v>225</v>
      </c>
      <c r="W204" s="292" t="s">
        <v>760</v>
      </c>
      <c r="X204" s="292"/>
      <c r="Y204" s="292"/>
      <c r="Z204" s="303"/>
      <c r="AA204" s="291"/>
      <c r="AB204" s="300"/>
      <c r="AC204" s="293"/>
      <c r="AD204" s="304"/>
      <c r="AE204" s="301"/>
      <c r="AF204" s="296">
        <v>1</v>
      </c>
      <c r="AG204" s="297">
        <v>12</v>
      </c>
      <c r="AH204" s="305">
        <v>76.06</v>
      </c>
      <c r="AI204" s="306" t="s">
        <v>407</v>
      </c>
      <c r="AJ204" s="302">
        <v>27</v>
      </c>
      <c r="AK204" s="260">
        <f>IF(AJ204="","",(VLOOKUP(AJ204,償却率表!A:B,2,FALSE)))</f>
        <v>3.7999999999999999E-2</v>
      </c>
      <c r="AL204" s="307" t="s">
        <v>153</v>
      </c>
      <c r="AM204" s="262">
        <f>IF(AL204="","",(VLOOKUP(AL204,PD!G:H,2,FALSE)))</f>
        <v>1</v>
      </c>
      <c r="AN204" s="318" t="s">
        <v>768</v>
      </c>
      <c r="AO204" s="309">
        <v>1986</v>
      </c>
      <c r="AP204" s="319" t="s">
        <v>768</v>
      </c>
      <c r="AQ204" s="266">
        <v>1986</v>
      </c>
      <c r="AR204" s="267">
        <f t="shared" si="77"/>
        <v>28</v>
      </c>
      <c r="AS204" s="293">
        <v>2013</v>
      </c>
      <c r="AT204" s="311"/>
      <c r="AU204" s="312">
        <v>60000</v>
      </c>
      <c r="AV204" s="313"/>
      <c r="AW204" s="314"/>
      <c r="AX204" s="296">
        <v>1</v>
      </c>
      <c r="AY204" s="315" t="s">
        <v>227</v>
      </c>
      <c r="AZ204" s="248">
        <f>IF(AY204="","",(VLOOKUP(AY204,PD!J:K,2,FALSE)))</f>
        <v>2</v>
      </c>
      <c r="BA204" s="300">
        <v>2014</v>
      </c>
      <c r="BB204" s="316">
        <f t="shared" si="114"/>
        <v>0</v>
      </c>
      <c r="BC204" s="291"/>
      <c r="BD204" s="292"/>
      <c r="BE204" s="301"/>
      <c r="BF204" s="274">
        <f t="shared" si="78"/>
        <v>0</v>
      </c>
      <c r="BG204" s="275" t="str">
        <f t="shared" si="79"/>
        <v/>
      </c>
      <c r="BH204" s="276" t="str">
        <f t="shared" si="80"/>
        <v/>
      </c>
      <c r="BI204" s="276" t="str">
        <f t="shared" si="81"/>
        <v/>
      </c>
      <c r="BJ204" s="276" t="str">
        <f t="shared" si="82"/>
        <v/>
      </c>
      <c r="BK204" s="276" t="str">
        <f t="shared" si="83"/>
        <v/>
      </c>
      <c r="BL204" s="276" t="str">
        <f t="shared" si="84"/>
        <v/>
      </c>
      <c r="BM204" s="276" t="str">
        <f t="shared" si="85"/>
        <v/>
      </c>
      <c r="BN204" s="276" t="str">
        <f t="shared" si="86"/>
        <v/>
      </c>
      <c r="BO204" s="276" t="str">
        <f t="shared" si="87"/>
        <v/>
      </c>
      <c r="BP204" s="277" t="str">
        <f t="shared" si="88"/>
        <v/>
      </c>
      <c r="BQ204" s="278"/>
      <c r="BR204" s="279"/>
      <c r="BS204" s="280"/>
      <c r="BT204" s="274">
        <f t="shared" si="89"/>
        <v>0</v>
      </c>
      <c r="BU204" s="275" t="str">
        <f t="shared" si="90"/>
        <v/>
      </c>
      <c r="BV204" s="276" t="str">
        <f t="shared" si="91"/>
        <v/>
      </c>
      <c r="BW204" s="276" t="str">
        <f t="shared" si="92"/>
        <v/>
      </c>
      <c r="BX204" s="276" t="str">
        <f t="shared" si="93"/>
        <v/>
      </c>
      <c r="BY204" s="276" t="str">
        <f t="shared" si="94"/>
        <v/>
      </c>
      <c r="BZ204" s="276" t="str">
        <f t="shared" si="95"/>
        <v/>
      </c>
      <c r="CA204" s="276" t="str">
        <f t="shared" si="96"/>
        <v/>
      </c>
      <c r="CB204" s="276" t="str">
        <f t="shared" si="97"/>
        <v/>
      </c>
      <c r="CC204" s="276" t="str">
        <f t="shared" si="98"/>
        <v/>
      </c>
      <c r="CD204" s="276" t="str">
        <f t="shared" si="99"/>
        <v/>
      </c>
      <c r="CE204" s="277" t="str">
        <f t="shared" si="100"/>
        <v/>
      </c>
      <c r="CF204" s="278"/>
      <c r="CG204" s="281"/>
      <c r="CH204" s="281"/>
      <c r="CI204" s="281"/>
      <c r="CJ204" s="280"/>
      <c r="CK204" s="282">
        <f t="shared" si="101"/>
        <v>0</v>
      </c>
      <c r="CL204" s="283">
        <f t="shared" si="102"/>
        <v>4563600</v>
      </c>
      <c r="CM204" s="284">
        <f t="shared" si="103"/>
        <v>0</v>
      </c>
      <c r="CN204" s="284">
        <f t="shared" si="104"/>
        <v>4563599</v>
      </c>
      <c r="CO204" s="284">
        <f t="shared" si="105"/>
        <v>1</v>
      </c>
      <c r="CP204" s="280">
        <f t="shared" si="106"/>
        <v>1</v>
      </c>
      <c r="CQ204" s="285"/>
      <c r="CR204" s="291"/>
      <c r="CS204" s="293"/>
      <c r="CV204" s="291"/>
      <c r="CW204" s="292"/>
      <c r="CX204" s="292"/>
      <c r="CY204" s="292"/>
      <c r="CZ204" s="292"/>
      <c r="DA204" s="292"/>
      <c r="DB204" s="292"/>
      <c r="DC204" s="292"/>
      <c r="DD204" s="292"/>
      <c r="DE204" s="293"/>
      <c r="DF204" s="291"/>
      <c r="DG204" s="292"/>
      <c r="DH204" s="292"/>
      <c r="DI204" s="292"/>
      <c r="DJ204" s="292"/>
      <c r="DK204" s="292"/>
      <c r="DL204" s="292"/>
      <c r="DM204" s="292"/>
      <c r="DN204" s="292"/>
      <c r="DO204" s="292"/>
      <c r="DP204" s="293"/>
      <c r="DQ204" s="141"/>
      <c r="DR204" s="291"/>
      <c r="DS204" s="292"/>
      <c r="DT204" s="292"/>
      <c r="DU204" s="292"/>
      <c r="DV204" s="292"/>
      <c r="DW204" s="292"/>
      <c r="DX204" s="292"/>
      <c r="DY204" s="292"/>
      <c r="DZ204" s="292"/>
      <c r="EA204" s="292"/>
      <c r="EB204" s="292"/>
      <c r="EC204" s="292"/>
      <c r="ED204" s="292"/>
      <c r="EE204" s="292"/>
      <c r="EF204" s="301"/>
      <c r="EG204" s="301"/>
      <c r="EH204" s="301"/>
      <c r="EI204" s="301"/>
      <c r="EJ204" s="301"/>
      <c r="EK204" s="301"/>
      <c r="EL204" s="301"/>
      <c r="EM204" s="301"/>
      <c r="EN204" s="301"/>
      <c r="EO204" s="317">
        <f t="shared" si="107"/>
        <v>0</v>
      </c>
      <c r="EP204" s="301"/>
      <c r="EQ204" s="293"/>
      <c r="ES204" s="288">
        <f t="shared" si="108"/>
        <v>2014</v>
      </c>
      <c r="ET204" s="289">
        <f t="shared" si="109"/>
        <v>0</v>
      </c>
      <c r="EU204" s="290">
        <f t="shared" si="110"/>
        <v>0</v>
      </c>
      <c r="EV204" s="290">
        <f t="shared" si="111"/>
        <v>0</v>
      </c>
      <c r="EW204" s="290">
        <f t="shared" si="112"/>
        <v>0</v>
      </c>
      <c r="EX204" s="291"/>
      <c r="EY204" s="292"/>
      <c r="EZ204" s="292"/>
      <c r="FA204" s="293"/>
      <c r="FB204" s="294">
        <f t="shared" si="113"/>
        <v>0</v>
      </c>
    </row>
    <row r="205" spans="1:158" s="287" customFormat="1" x14ac:dyDescent="0.15">
      <c r="A205" s="296">
        <v>191</v>
      </c>
      <c r="B205" s="297"/>
      <c r="C205" s="298" t="s">
        <v>161</v>
      </c>
      <c r="D205" s="248">
        <f>IF(C205="","",(VLOOKUP(C205,PD!A:B,2,FALSE)))</f>
        <v>12</v>
      </c>
      <c r="E205" s="299" t="s">
        <v>412</v>
      </c>
      <c r="F205" s="299" t="s">
        <v>757</v>
      </c>
      <c r="G205" s="292" t="s">
        <v>771</v>
      </c>
      <c r="H205" s="300">
        <v>5</v>
      </c>
      <c r="I205" s="292" t="s">
        <v>759</v>
      </c>
      <c r="J205" s="300">
        <v>1</v>
      </c>
      <c r="K205" s="293"/>
      <c r="L205" s="291"/>
      <c r="M205" s="292" t="s">
        <v>390</v>
      </c>
      <c r="N205" s="301"/>
      <c r="O205" s="302">
        <v>1</v>
      </c>
      <c r="P205" s="300">
        <v>15</v>
      </c>
      <c r="Q205" s="303">
        <v>12</v>
      </c>
      <c r="R205" s="302">
        <v>1</v>
      </c>
      <c r="S205" s="292"/>
      <c r="T205" s="300"/>
      <c r="U205" s="293"/>
      <c r="V205" s="296" t="s">
        <v>225</v>
      </c>
      <c r="W205" s="292" t="s">
        <v>760</v>
      </c>
      <c r="X205" s="292"/>
      <c r="Y205" s="292"/>
      <c r="Z205" s="303"/>
      <c r="AA205" s="291"/>
      <c r="AB205" s="300"/>
      <c r="AC205" s="293"/>
      <c r="AD205" s="304"/>
      <c r="AE205" s="301"/>
      <c r="AF205" s="296">
        <v>1</v>
      </c>
      <c r="AG205" s="297">
        <v>12</v>
      </c>
      <c r="AH205" s="305">
        <v>28.24</v>
      </c>
      <c r="AI205" s="306" t="s">
        <v>407</v>
      </c>
      <c r="AJ205" s="302">
        <v>27</v>
      </c>
      <c r="AK205" s="260">
        <f>IF(AJ205="","",(VLOOKUP(AJ205,償却率表!A:B,2,FALSE)))</f>
        <v>3.7999999999999999E-2</v>
      </c>
      <c r="AL205" s="307" t="s">
        <v>153</v>
      </c>
      <c r="AM205" s="262">
        <f>IF(AL205="","",(VLOOKUP(AL205,PD!G:H,2,FALSE)))</f>
        <v>1</v>
      </c>
      <c r="AN205" s="318" t="s">
        <v>768</v>
      </c>
      <c r="AO205" s="309">
        <v>1986</v>
      </c>
      <c r="AP205" s="319" t="s">
        <v>768</v>
      </c>
      <c r="AQ205" s="266">
        <v>1986</v>
      </c>
      <c r="AR205" s="267">
        <f t="shared" si="77"/>
        <v>28</v>
      </c>
      <c r="AS205" s="293">
        <v>2013</v>
      </c>
      <c r="AT205" s="311"/>
      <c r="AU205" s="312">
        <v>60000</v>
      </c>
      <c r="AV205" s="313"/>
      <c r="AW205" s="314"/>
      <c r="AX205" s="296">
        <v>1</v>
      </c>
      <c r="AY205" s="315" t="s">
        <v>227</v>
      </c>
      <c r="AZ205" s="248">
        <f>IF(AY205="","",(VLOOKUP(AY205,PD!J:K,2,FALSE)))</f>
        <v>2</v>
      </c>
      <c r="BA205" s="300">
        <v>2014</v>
      </c>
      <c r="BB205" s="316">
        <f t="shared" si="114"/>
        <v>0</v>
      </c>
      <c r="BC205" s="291"/>
      <c r="BD205" s="292"/>
      <c r="BE205" s="301"/>
      <c r="BF205" s="274">
        <f t="shared" si="78"/>
        <v>0</v>
      </c>
      <c r="BG205" s="275" t="str">
        <f t="shared" si="79"/>
        <v/>
      </c>
      <c r="BH205" s="276" t="str">
        <f t="shared" si="80"/>
        <v/>
      </c>
      <c r="BI205" s="276" t="str">
        <f t="shared" si="81"/>
        <v/>
      </c>
      <c r="BJ205" s="276" t="str">
        <f t="shared" si="82"/>
        <v/>
      </c>
      <c r="BK205" s="276" t="str">
        <f t="shared" si="83"/>
        <v/>
      </c>
      <c r="BL205" s="276" t="str">
        <f t="shared" si="84"/>
        <v/>
      </c>
      <c r="BM205" s="276" t="str">
        <f t="shared" si="85"/>
        <v/>
      </c>
      <c r="BN205" s="276" t="str">
        <f t="shared" si="86"/>
        <v/>
      </c>
      <c r="BO205" s="276" t="str">
        <f t="shared" si="87"/>
        <v/>
      </c>
      <c r="BP205" s="277" t="str">
        <f t="shared" si="88"/>
        <v/>
      </c>
      <c r="BQ205" s="278"/>
      <c r="BR205" s="279"/>
      <c r="BS205" s="280"/>
      <c r="BT205" s="274">
        <f t="shared" si="89"/>
        <v>0</v>
      </c>
      <c r="BU205" s="275" t="str">
        <f t="shared" si="90"/>
        <v/>
      </c>
      <c r="BV205" s="276" t="str">
        <f t="shared" si="91"/>
        <v/>
      </c>
      <c r="BW205" s="276" t="str">
        <f t="shared" si="92"/>
        <v/>
      </c>
      <c r="BX205" s="276" t="str">
        <f t="shared" si="93"/>
        <v/>
      </c>
      <c r="BY205" s="276" t="str">
        <f t="shared" si="94"/>
        <v/>
      </c>
      <c r="BZ205" s="276" t="str">
        <f t="shared" si="95"/>
        <v/>
      </c>
      <c r="CA205" s="276" t="str">
        <f t="shared" si="96"/>
        <v/>
      </c>
      <c r="CB205" s="276" t="str">
        <f t="shared" si="97"/>
        <v/>
      </c>
      <c r="CC205" s="276" t="str">
        <f t="shared" si="98"/>
        <v/>
      </c>
      <c r="CD205" s="276" t="str">
        <f t="shared" si="99"/>
        <v/>
      </c>
      <c r="CE205" s="277" t="str">
        <f t="shared" si="100"/>
        <v/>
      </c>
      <c r="CF205" s="278"/>
      <c r="CG205" s="281"/>
      <c r="CH205" s="281"/>
      <c r="CI205" s="281"/>
      <c r="CJ205" s="280"/>
      <c r="CK205" s="282">
        <f t="shared" si="101"/>
        <v>0</v>
      </c>
      <c r="CL205" s="283">
        <f t="shared" si="102"/>
        <v>1694400</v>
      </c>
      <c r="CM205" s="284">
        <f t="shared" si="103"/>
        <v>0</v>
      </c>
      <c r="CN205" s="284">
        <f t="shared" si="104"/>
        <v>1694399</v>
      </c>
      <c r="CO205" s="284">
        <f t="shared" si="105"/>
        <v>1</v>
      </c>
      <c r="CP205" s="280">
        <f t="shared" si="106"/>
        <v>1</v>
      </c>
      <c r="CQ205" s="285"/>
      <c r="CR205" s="291"/>
      <c r="CS205" s="293"/>
      <c r="CV205" s="291"/>
      <c r="CW205" s="292"/>
      <c r="CX205" s="292"/>
      <c r="CY205" s="292"/>
      <c r="CZ205" s="292"/>
      <c r="DA205" s="292"/>
      <c r="DB205" s="292"/>
      <c r="DC205" s="292"/>
      <c r="DD205" s="292"/>
      <c r="DE205" s="293"/>
      <c r="DF205" s="291"/>
      <c r="DG205" s="292"/>
      <c r="DH205" s="292"/>
      <c r="DI205" s="292"/>
      <c r="DJ205" s="292"/>
      <c r="DK205" s="292"/>
      <c r="DL205" s="292"/>
      <c r="DM205" s="292"/>
      <c r="DN205" s="292"/>
      <c r="DO205" s="292"/>
      <c r="DP205" s="293"/>
      <c r="DQ205" s="141"/>
      <c r="DR205" s="291"/>
      <c r="DS205" s="292"/>
      <c r="DT205" s="292"/>
      <c r="DU205" s="292"/>
      <c r="DV205" s="292"/>
      <c r="DW205" s="292"/>
      <c r="DX205" s="292"/>
      <c r="DY205" s="292"/>
      <c r="DZ205" s="292"/>
      <c r="EA205" s="292"/>
      <c r="EB205" s="292"/>
      <c r="EC205" s="292"/>
      <c r="ED205" s="292"/>
      <c r="EE205" s="292"/>
      <c r="EF205" s="301"/>
      <c r="EG205" s="301"/>
      <c r="EH205" s="301"/>
      <c r="EI205" s="301"/>
      <c r="EJ205" s="301"/>
      <c r="EK205" s="301"/>
      <c r="EL205" s="301"/>
      <c r="EM205" s="301"/>
      <c r="EN205" s="301"/>
      <c r="EO205" s="317">
        <f t="shared" si="107"/>
        <v>0</v>
      </c>
      <c r="EP205" s="301"/>
      <c r="EQ205" s="293"/>
      <c r="ES205" s="288">
        <f t="shared" si="108"/>
        <v>2014</v>
      </c>
      <c r="ET205" s="289">
        <f t="shared" si="109"/>
        <v>0</v>
      </c>
      <c r="EU205" s="290">
        <f t="shared" si="110"/>
        <v>0</v>
      </c>
      <c r="EV205" s="290">
        <f t="shared" si="111"/>
        <v>0</v>
      </c>
      <c r="EW205" s="290">
        <f t="shared" si="112"/>
        <v>0</v>
      </c>
      <c r="EX205" s="291"/>
      <c r="EY205" s="292"/>
      <c r="EZ205" s="292"/>
      <c r="FA205" s="293"/>
      <c r="FB205" s="294">
        <f t="shared" si="113"/>
        <v>0</v>
      </c>
    </row>
    <row r="206" spans="1:158" s="287" customFormat="1" x14ac:dyDescent="0.15">
      <c r="A206" s="296">
        <v>192</v>
      </c>
      <c r="B206" s="297"/>
      <c r="C206" s="298" t="s">
        <v>161</v>
      </c>
      <c r="D206" s="248">
        <f>IF(C206="","",(VLOOKUP(C206,PD!A:B,2,FALSE)))</f>
        <v>12</v>
      </c>
      <c r="E206" s="299" t="s">
        <v>412</v>
      </c>
      <c r="F206" s="299" t="s">
        <v>757</v>
      </c>
      <c r="G206" s="292" t="s">
        <v>772</v>
      </c>
      <c r="H206" s="300">
        <v>5</v>
      </c>
      <c r="I206" s="292" t="s">
        <v>759</v>
      </c>
      <c r="J206" s="300">
        <v>1</v>
      </c>
      <c r="K206" s="293"/>
      <c r="L206" s="291"/>
      <c r="M206" s="292" t="s">
        <v>390</v>
      </c>
      <c r="N206" s="301"/>
      <c r="O206" s="302">
        <v>1</v>
      </c>
      <c r="P206" s="300">
        <v>15</v>
      </c>
      <c r="Q206" s="303">
        <v>12</v>
      </c>
      <c r="R206" s="302">
        <v>1</v>
      </c>
      <c r="S206" s="292"/>
      <c r="T206" s="300"/>
      <c r="U206" s="293"/>
      <c r="V206" s="296" t="s">
        <v>225</v>
      </c>
      <c r="W206" s="292" t="s">
        <v>760</v>
      </c>
      <c r="X206" s="292"/>
      <c r="Y206" s="292"/>
      <c r="Z206" s="303"/>
      <c r="AA206" s="291"/>
      <c r="AB206" s="300"/>
      <c r="AC206" s="293"/>
      <c r="AD206" s="304"/>
      <c r="AE206" s="301"/>
      <c r="AF206" s="296">
        <v>1</v>
      </c>
      <c r="AG206" s="297">
        <v>3</v>
      </c>
      <c r="AH206" s="305">
        <v>4.0999999999999996</v>
      </c>
      <c r="AI206" s="306" t="s">
        <v>407</v>
      </c>
      <c r="AJ206" s="302">
        <v>38</v>
      </c>
      <c r="AK206" s="260">
        <f>IF(AJ206="","",(VLOOKUP(AJ206,償却率表!A:B,2,FALSE)))</f>
        <v>2.7E-2</v>
      </c>
      <c r="AL206" s="307" t="s">
        <v>153</v>
      </c>
      <c r="AM206" s="262">
        <f>IF(AL206="","",(VLOOKUP(AL206,PD!G:H,2,FALSE)))</f>
        <v>1</v>
      </c>
      <c r="AN206" s="318" t="s">
        <v>768</v>
      </c>
      <c r="AO206" s="309">
        <v>1986</v>
      </c>
      <c r="AP206" s="319" t="s">
        <v>768</v>
      </c>
      <c r="AQ206" s="266">
        <v>1986</v>
      </c>
      <c r="AR206" s="267">
        <f t="shared" si="77"/>
        <v>28</v>
      </c>
      <c r="AS206" s="293">
        <v>2024</v>
      </c>
      <c r="AT206" s="311"/>
      <c r="AU206" s="312">
        <v>70000</v>
      </c>
      <c r="AV206" s="313"/>
      <c r="AW206" s="314"/>
      <c r="AX206" s="296">
        <v>1</v>
      </c>
      <c r="AY206" s="315" t="s">
        <v>227</v>
      </c>
      <c r="AZ206" s="248">
        <f>IF(AY206="","",(VLOOKUP(AY206,PD!J:K,2,FALSE)))</f>
        <v>2</v>
      </c>
      <c r="BA206" s="300">
        <v>2014</v>
      </c>
      <c r="BB206" s="316">
        <f t="shared" si="114"/>
        <v>0</v>
      </c>
      <c r="BC206" s="291"/>
      <c r="BD206" s="292"/>
      <c r="BE206" s="301"/>
      <c r="BF206" s="274">
        <f t="shared" si="78"/>
        <v>0</v>
      </c>
      <c r="BG206" s="275" t="str">
        <f t="shared" si="79"/>
        <v/>
      </c>
      <c r="BH206" s="276" t="str">
        <f t="shared" si="80"/>
        <v/>
      </c>
      <c r="BI206" s="276" t="str">
        <f t="shared" si="81"/>
        <v/>
      </c>
      <c r="BJ206" s="276" t="str">
        <f t="shared" si="82"/>
        <v/>
      </c>
      <c r="BK206" s="276" t="str">
        <f t="shared" si="83"/>
        <v/>
      </c>
      <c r="BL206" s="276" t="str">
        <f t="shared" si="84"/>
        <v/>
      </c>
      <c r="BM206" s="276" t="str">
        <f t="shared" si="85"/>
        <v/>
      </c>
      <c r="BN206" s="276" t="str">
        <f t="shared" si="86"/>
        <v/>
      </c>
      <c r="BO206" s="276" t="str">
        <f t="shared" si="87"/>
        <v/>
      </c>
      <c r="BP206" s="277" t="str">
        <f t="shared" si="88"/>
        <v/>
      </c>
      <c r="BQ206" s="278"/>
      <c r="BR206" s="279"/>
      <c r="BS206" s="280"/>
      <c r="BT206" s="274">
        <f t="shared" si="89"/>
        <v>0</v>
      </c>
      <c r="BU206" s="275" t="str">
        <f t="shared" si="90"/>
        <v/>
      </c>
      <c r="BV206" s="276" t="str">
        <f t="shared" si="91"/>
        <v/>
      </c>
      <c r="BW206" s="276" t="str">
        <f t="shared" si="92"/>
        <v/>
      </c>
      <c r="BX206" s="276" t="str">
        <f t="shared" si="93"/>
        <v/>
      </c>
      <c r="BY206" s="276" t="str">
        <f t="shared" si="94"/>
        <v/>
      </c>
      <c r="BZ206" s="276" t="str">
        <f t="shared" si="95"/>
        <v/>
      </c>
      <c r="CA206" s="276" t="str">
        <f t="shared" si="96"/>
        <v/>
      </c>
      <c r="CB206" s="276" t="str">
        <f t="shared" si="97"/>
        <v/>
      </c>
      <c r="CC206" s="276" t="str">
        <f t="shared" si="98"/>
        <v/>
      </c>
      <c r="CD206" s="276" t="str">
        <f t="shared" si="99"/>
        <v/>
      </c>
      <c r="CE206" s="277" t="str">
        <f t="shared" si="100"/>
        <v/>
      </c>
      <c r="CF206" s="278"/>
      <c r="CG206" s="281"/>
      <c r="CH206" s="281"/>
      <c r="CI206" s="281"/>
      <c r="CJ206" s="280"/>
      <c r="CK206" s="282">
        <f t="shared" si="101"/>
        <v>0</v>
      </c>
      <c r="CL206" s="283">
        <f t="shared" si="102"/>
        <v>287000</v>
      </c>
      <c r="CM206" s="284">
        <f t="shared" si="103"/>
        <v>7749</v>
      </c>
      <c r="CN206" s="284">
        <f t="shared" si="104"/>
        <v>216972</v>
      </c>
      <c r="CO206" s="284">
        <f t="shared" si="105"/>
        <v>70028</v>
      </c>
      <c r="CP206" s="280">
        <f t="shared" si="106"/>
        <v>77777</v>
      </c>
      <c r="CQ206" s="285"/>
      <c r="CR206" s="291"/>
      <c r="CS206" s="293"/>
      <c r="CV206" s="291"/>
      <c r="CW206" s="292"/>
      <c r="CX206" s="292"/>
      <c r="CY206" s="292"/>
      <c r="CZ206" s="292"/>
      <c r="DA206" s="292"/>
      <c r="DB206" s="292"/>
      <c r="DC206" s="292"/>
      <c r="DD206" s="292"/>
      <c r="DE206" s="293"/>
      <c r="DF206" s="291"/>
      <c r="DG206" s="292"/>
      <c r="DH206" s="292"/>
      <c r="DI206" s="292"/>
      <c r="DJ206" s="292"/>
      <c r="DK206" s="292"/>
      <c r="DL206" s="292"/>
      <c r="DM206" s="292"/>
      <c r="DN206" s="292"/>
      <c r="DO206" s="292"/>
      <c r="DP206" s="293"/>
      <c r="DQ206" s="141"/>
      <c r="DR206" s="291"/>
      <c r="DS206" s="292"/>
      <c r="DT206" s="292"/>
      <c r="DU206" s="292"/>
      <c r="DV206" s="292"/>
      <c r="DW206" s="292"/>
      <c r="DX206" s="292"/>
      <c r="DY206" s="292"/>
      <c r="DZ206" s="292"/>
      <c r="EA206" s="292"/>
      <c r="EB206" s="292"/>
      <c r="EC206" s="292"/>
      <c r="ED206" s="292"/>
      <c r="EE206" s="292"/>
      <c r="EF206" s="301"/>
      <c r="EG206" s="301"/>
      <c r="EH206" s="301"/>
      <c r="EI206" s="301"/>
      <c r="EJ206" s="301"/>
      <c r="EK206" s="301"/>
      <c r="EL206" s="301"/>
      <c r="EM206" s="301"/>
      <c r="EN206" s="301"/>
      <c r="EO206" s="317">
        <f t="shared" si="107"/>
        <v>7749</v>
      </c>
      <c r="EP206" s="301"/>
      <c r="EQ206" s="293"/>
      <c r="ES206" s="288">
        <f t="shared" si="108"/>
        <v>2014</v>
      </c>
      <c r="ET206" s="289">
        <f t="shared" si="109"/>
        <v>0</v>
      </c>
      <c r="EU206" s="290">
        <f t="shared" si="110"/>
        <v>0</v>
      </c>
      <c r="EV206" s="290">
        <f t="shared" si="111"/>
        <v>0</v>
      </c>
      <c r="EW206" s="290">
        <f t="shared" si="112"/>
        <v>0</v>
      </c>
      <c r="EX206" s="291"/>
      <c r="EY206" s="292"/>
      <c r="EZ206" s="292"/>
      <c r="FA206" s="293"/>
      <c r="FB206" s="294">
        <f t="shared" si="113"/>
        <v>0</v>
      </c>
    </row>
    <row r="207" spans="1:158" s="287" customFormat="1" x14ac:dyDescent="0.15">
      <c r="A207" s="296">
        <v>193</v>
      </c>
      <c r="B207" s="297"/>
      <c r="C207" s="298" t="s">
        <v>161</v>
      </c>
      <c r="D207" s="248">
        <f>IF(C207="","",(VLOOKUP(C207,PD!A:B,2,FALSE)))</f>
        <v>12</v>
      </c>
      <c r="E207" s="299" t="s">
        <v>412</v>
      </c>
      <c r="F207" s="299" t="s">
        <v>757</v>
      </c>
      <c r="G207" s="292" t="s">
        <v>773</v>
      </c>
      <c r="H207" s="300">
        <v>5</v>
      </c>
      <c r="I207" s="292" t="s">
        <v>759</v>
      </c>
      <c r="J207" s="300">
        <v>1</v>
      </c>
      <c r="K207" s="293"/>
      <c r="L207" s="291"/>
      <c r="M207" s="292" t="s">
        <v>390</v>
      </c>
      <c r="N207" s="301"/>
      <c r="O207" s="302">
        <v>1</v>
      </c>
      <c r="P207" s="300">
        <v>15</v>
      </c>
      <c r="Q207" s="303">
        <v>12</v>
      </c>
      <c r="R207" s="302">
        <v>1</v>
      </c>
      <c r="S207" s="292"/>
      <c r="T207" s="300"/>
      <c r="U207" s="293"/>
      <c r="V207" s="296" t="s">
        <v>225</v>
      </c>
      <c r="W207" s="292" t="s">
        <v>760</v>
      </c>
      <c r="X207" s="292"/>
      <c r="Y207" s="292"/>
      <c r="Z207" s="303"/>
      <c r="AA207" s="291"/>
      <c r="AB207" s="300"/>
      <c r="AC207" s="293"/>
      <c r="AD207" s="304"/>
      <c r="AE207" s="301"/>
      <c r="AF207" s="296">
        <v>1</v>
      </c>
      <c r="AG207" s="297">
        <v>12</v>
      </c>
      <c r="AH207" s="305">
        <v>67.98</v>
      </c>
      <c r="AI207" s="306" t="s">
        <v>407</v>
      </c>
      <c r="AJ207" s="302">
        <v>27</v>
      </c>
      <c r="AK207" s="260">
        <f>IF(AJ207="","",(VLOOKUP(AJ207,償却率表!A:B,2,FALSE)))</f>
        <v>3.7999999999999999E-2</v>
      </c>
      <c r="AL207" s="307" t="s">
        <v>153</v>
      </c>
      <c r="AM207" s="262">
        <f>IF(AL207="","",(VLOOKUP(AL207,PD!G:H,2,FALSE)))</f>
        <v>1</v>
      </c>
      <c r="AN207" s="318"/>
      <c r="AO207" s="309">
        <v>1985</v>
      </c>
      <c r="AP207" s="319"/>
      <c r="AQ207" s="266">
        <v>1985</v>
      </c>
      <c r="AR207" s="267">
        <f t="shared" ref="AR207:AR270" si="115">IF(AND(AQ207=0,AM207=3),"",IF(AQ207="","",$A$1-AQ207))</f>
        <v>29</v>
      </c>
      <c r="AS207" s="293">
        <v>2012</v>
      </c>
      <c r="AT207" s="311"/>
      <c r="AU207" s="312">
        <v>80000</v>
      </c>
      <c r="AV207" s="313"/>
      <c r="AW207" s="314"/>
      <c r="AX207" s="296">
        <v>1</v>
      </c>
      <c r="AY207" s="315" t="s">
        <v>227</v>
      </c>
      <c r="AZ207" s="248">
        <f>IF(AY207="","",(VLOOKUP(AY207,PD!J:K,2,FALSE)))</f>
        <v>2</v>
      </c>
      <c r="BA207" s="300">
        <v>2014</v>
      </c>
      <c r="BB207" s="316">
        <f t="shared" si="114"/>
        <v>0</v>
      </c>
      <c r="BC207" s="291"/>
      <c r="BD207" s="292"/>
      <c r="BE207" s="301"/>
      <c r="BF207" s="274">
        <f t="shared" ref="BF207:BF270" si="116">SUM(BG207:BP207)</f>
        <v>0</v>
      </c>
      <c r="BG207" s="275" t="str">
        <f t="shared" ref="BG207:BG270" si="117">IF(AND($A$1=BD207,BG$10=BE207),CP207,"")</f>
        <v/>
      </c>
      <c r="BH207" s="276" t="str">
        <f t="shared" ref="BH207:BH270" si="118">IF(AND($A$1=BD207,BH$10=BE207),CP207,"")</f>
        <v/>
      </c>
      <c r="BI207" s="276" t="str">
        <f t="shared" ref="BI207:BI270" si="119">IF(AND($A$1=BD207,BI$10=BE207),CP207,"")</f>
        <v/>
      </c>
      <c r="BJ207" s="276" t="str">
        <f t="shared" ref="BJ207:BJ270" si="120">IF(AND($A$1=BD207,BJ$10=BE207),CP207,"")</f>
        <v/>
      </c>
      <c r="BK207" s="276" t="str">
        <f t="shared" ref="BK207:BK270" si="121">IF(AND($A$1=BD207,BK$10=BE207),CP207,"")</f>
        <v/>
      </c>
      <c r="BL207" s="276" t="str">
        <f t="shared" ref="BL207:BL270" si="122">IF(AND($A$1=BD207,BL$10=BE207),CP207,"")</f>
        <v/>
      </c>
      <c r="BM207" s="276" t="str">
        <f t="shared" ref="BM207:BM270" si="123">IF(AND($A$1=BD207,BM$10=BE207),CP207,"")</f>
        <v/>
      </c>
      <c r="BN207" s="276" t="str">
        <f t="shared" ref="BN207:BN270" si="124">IF(AND($A$1=BD207,BN$10=BE207),CP207,"")</f>
        <v/>
      </c>
      <c r="BO207" s="276" t="str">
        <f t="shared" ref="BO207:BO270" si="125">IF(AND($A$1=BD207,BO$10=BE207),CP207,"")</f>
        <v/>
      </c>
      <c r="BP207" s="277" t="str">
        <f t="shared" ref="BP207:BP270" si="126">IF(AND($A$1=BD207,BP$10=BE207),CP207,"")</f>
        <v/>
      </c>
      <c r="BQ207" s="278"/>
      <c r="BR207" s="279"/>
      <c r="BS207" s="280"/>
      <c r="BT207" s="274">
        <f t="shared" ref="BT207:BT270" si="127">SUM(BU207:CE207)</f>
        <v>0</v>
      </c>
      <c r="BU207" s="275" t="str">
        <f t="shared" ref="BU207:BU270" si="128">IF(AND($A$1=BR207,BU$10=BS207),BB207,"")</f>
        <v/>
      </c>
      <c r="BV207" s="276" t="str">
        <f t="shared" ref="BV207:BV270" si="129">IF(AND($A$1=BR207,BV$10=BS207),BB207,"")</f>
        <v/>
      </c>
      <c r="BW207" s="276" t="str">
        <f t="shared" ref="BW207:BW270" si="130">IF(AND($A$1=BR207,BW$10=BS207),BB207,"")</f>
        <v/>
      </c>
      <c r="BX207" s="276" t="str">
        <f t="shared" ref="BX207:BX270" si="131">IF(AND($A$1=BR207,BX$10=BS207),BB207,"")</f>
        <v/>
      </c>
      <c r="BY207" s="276" t="str">
        <f t="shared" ref="BY207:BY270" si="132">IF(AND($A$1=BR207,BY$10=BS207),BB207,"")</f>
        <v/>
      </c>
      <c r="BZ207" s="276" t="str">
        <f t="shared" ref="BZ207:BZ270" si="133">IF(AND($A$1=BR207,BZ$10=BS207),BB207,"")</f>
        <v/>
      </c>
      <c r="CA207" s="276" t="str">
        <f t="shared" ref="CA207:CA270" si="134">IF($A$1=BR207,CM207,"")</f>
        <v/>
      </c>
      <c r="CB207" s="276" t="str">
        <f t="shared" ref="CB207:CB270" si="135">IF(AND($A$1=BR207,CB$10=BS207),BB207,"")</f>
        <v/>
      </c>
      <c r="CC207" s="276" t="str">
        <f t="shared" ref="CC207:CC270" si="136">IF(AND($A$1=BR207,CC$10=BS207),BB207,"")</f>
        <v/>
      </c>
      <c r="CD207" s="276" t="str">
        <f t="shared" ref="CD207:CD270" si="137">IF(AND($A$1=BR207,CD$10=BS207),BB207,"")</f>
        <v/>
      </c>
      <c r="CE207" s="277" t="str">
        <f t="shared" ref="CE207:CE270" si="138">IF(AND($A$1=BR207,CE$10=BS207),BB207,"")</f>
        <v/>
      </c>
      <c r="CF207" s="278"/>
      <c r="CG207" s="281"/>
      <c r="CH207" s="281"/>
      <c r="CI207" s="281"/>
      <c r="CJ207" s="280"/>
      <c r="CK207" s="282">
        <f t="shared" ref="CK207:CK270" si="139">SUM(CF207:CJ207)</f>
        <v>0</v>
      </c>
      <c r="CL207" s="283">
        <f t="shared" ref="CL207:CL270" si="140">IF(AND(BS207&lt;&gt;"",$A$1&gt;=BR207,BR207&lt;&gt;""),0,IF(AZ207=4,1,IF(AQ207="",0,IF(AZ207=1,AT207,IF(AZ207=2,INT(AU207*AH207),IF(AZ207=3,AV207))))))</f>
        <v>5438400</v>
      </c>
      <c r="CM207" s="284">
        <f t="shared" ref="CM207:CM270" si="141">IF(OR(AM207=3,AZ207=4,CL207=0,AK207=0,AK207=""),0,IF(CL207="","",IF(AND(BS207&lt;&gt;"",$A$1&gt;=BR207,BR207&lt;&gt;""),0,IF(AQ207="",0,IF(AM207=1,IF(OR(AR207&gt;AJ207,AR207=0),0,IF(0&gt;CL207-(($AR207-1)*INT($CL207*$AK207)),0,IF(OR(AJ207=AR207,CL207-(($AR207-1)*INT($CL207*$AK207))&lt;INT(AK207*CL207)),CL207-(($AR207-1)*INT($CL207*$AK207))-1,IF($A$1=$AQ207,0,IF($A$1&gt;$AQ207,INT(AK207*CL207)))))),IF(OR(AR207&gt;AJ207,AR207=0),0,IF(0&gt;CL207-(($AR207-1)*INT($CL207*$AK207)),0,IF(OR(AJ207=AR207,CL207-(($AR207-1)*INT($CL207*$AK207))&lt;INT(AK207*CL207)),CL207-(($AR207-1)*INT($CL207*$AK207)),IF($A$1=$AQ207,0,IF($A$1&gt;$AQ207,INT(AK207*CL207)))))))))))</f>
        <v>0</v>
      </c>
      <c r="CN207" s="284">
        <f t="shared" ref="CN207:CN270" si="142">IF(OR(AM207=3,AZ207=4),0,IF(OR(,CL207=0,AK207=0,AK207=""),0,IF(CL207="","",IF(AND(BS207&lt;&gt;"",$A$1&gt;=BR207,BR207&lt;&gt;""),0,IF(AM207=1,IF($AR207&gt;$AJ207,CL207-1,IF($A$1=AQ207,0,IF(OR(AJ207=AR207,CL207-(($AR207-1)*INT($CL207*$AK207))&lt;INT(AK207*CL207)),CL207-1,$AR207*INT($CL207*$AK207)))),IF(AM207=2,IF(AQ207="","",IF($AR207&gt;$AJ207,CL207,IF($A$1=AQ207,0,IF(OR(AJ207=AR207,CL207-(($AR207-1)*INT($CL207*$AK207))&lt;INT(AK207*CL207)),CL207,$AR207*INT($CL207*$AK207)))))))))))</f>
        <v>5438399</v>
      </c>
      <c r="CO207" s="284">
        <f t="shared" ref="CO207:CO270" si="143">IF(CL207=0,0,IF(CL207="","",IF(AND(BS207&lt;&gt;"",$A$1&gt;=BR207,BR207&lt;&gt;""),0,IF(AZ207=4,1,IF(AQ207="",0,INT(CL207-CN207))))))</f>
        <v>1</v>
      </c>
      <c r="CP207" s="280">
        <f t="shared" ref="CP207:CP270" si="144">IF($A$1&lt;&gt;BA207,0,IF(AND(BS207&lt;&gt;"",$A$1&gt;=BR207),0,IF(CM207="","",CM207+CO207)))</f>
        <v>1</v>
      </c>
      <c r="CQ207" s="285"/>
      <c r="CR207" s="291"/>
      <c r="CS207" s="293"/>
      <c r="CV207" s="291"/>
      <c r="CW207" s="292"/>
      <c r="CX207" s="292"/>
      <c r="CY207" s="292"/>
      <c r="CZ207" s="292"/>
      <c r="DA207" s="292"/>
      <c r="DB207" s="292"/>
      <c r="DC207" s="292"/>
      <c r="DD207" s="292"/>
      <c r="DE207" s="293"/>
      <c r="DF207" s="291"/>
      <c r="DG207" s="292"/>
      <c r="DH207" s="292"/>
      <c r="DI207" s="292"/>
      <c r="DJ207" s="292"/>
      <c r="DK207" s="292"/>
      <c r="DL207" s="292"/>
      <c r="DM207" s="292"/>
      <c r="DN207" s="292"/>
      <c r="DO207" s="292"/>
      <c r="DP207" s="293"/>
      <c r="DQ207" s="141"/>
      <c r="DR207" s="291"/>
      <c r="DS207" s="292"/>
      <c r="DT207" s="292"/>
      <c r="DU207" s="292"/>
      <c r="DV207" s="292"/>
      <c r="DW207" s="292"/>
      <c r="DX207" s="292"/>
      <c r="DY207" s="292"/>
      <c r="DZ207" s="292"/>
      <c r="EA207" s="292"/>
      <c r="EB207" s="292"/>
      <c r="EC207" s="292"/>
      <c r="ED207" s="292"/>
      <c r="EE207" s="292"/>
      <c r="EF207" s="301"/>
      <c r="EG207" s="301"/>
      <c r="EH207" s="301"/>
      <c r="EI207" s="301"/>
      <c r="EJ207" s="301"/>
      <c r="EK207" s="301"/>
      <c r="EL207" s="301"/>
      <c r="EM207" s="301"/>
      <c r="EN207" s="301"/>
      <c r="EO207" s="317">
        <f t="shared" ref="EO207:EO339" si="145">CM207</f>
        <v>0</v>
      </c>
      <c r="EP207" s="301"/>
      <c r="EQ207" s="293"/>
      <c r="ES207" s="288">
        <f t="shared" ref="ES207:ES270" si="146">BA207</f>
        <v>2014</v>
      </c>
      <c r="ET207" s="289">
        <f t="shared" ref="ET207:ET270" si="147">IF($A$1=BA207,0,IF(AND(BE207&lt;&gt;"",$A$1=BD207),0,IF(AND(BR207&lt;$A$1,BS207&gt;=20),0,IF(AZ207=4,1,IF(AQ207="",0,IF($A$1=$AQ207,0,IF(AZ207=1,AT207,IF(AZ207=2,INT(AU207*AH207),IF(AZ207=3,AV207,IF(AZ207=4,1,))))))))))</f>
        <v>0</v>
      </c>
      <c r="EU207" s="290">
        <f t="shared" ref="EU207:EU270" si="148">IF(OR(AM207=3,AZ207=4),0,IF(ET207=0,0,IF(ET207="","",IF(AND(BE207&lt;&gt;"",$A$1=BD207),0,IF(AND(BR207&lt;$A$1,BS207&gt;=20),0,IF($A$1=AQ207,0,IF(OR(AQ207="",AK207="",AK207=0),0,IF(AM207=1,IF(0&gt;ET207-(($AR207-2)*INT($ET207*$AK207)),0,IF(OR(AR207-1&gt;AJ207,AR207=0),0,IF(OR(AJ207=AR207-1,ET207-(($AR207-2)*INT($ET207*$AK207))&lt;INT(AK207*ET207)),ET207-(($AR207-2)*INT($ET207*$AK207))-1,IF($A$1-1=$AQ207,0,IF($A$1-1&gt;$AQ207,INT(AK207*ET207)))))),IF(AM207=2,IF(0&gt;ET207-(($AR207-2)*INT($ET207*$AK207)),0,IF(OR(AR207-1&gt;AJ207,AR207=0),0,IF(OR(AJ207=AR207-1,ET207-(($AR207-2)*INT($ET207*$AK207))&lt;INT(AK207*ET207)),ET207-(($AR207-2)*INT($ET207*$AK207)),IF($A$1-1=$AQ207,0,IF($A$1-1&gt;$AQ207,INT(AK207*ET207)))))))))))))))</f>
        <v>0</v>
      </c>
      <c r="EV207" s="290">
        <f t="shared" ref="EV207:EV270" si="149">IF(OR(AM207=3,AZ207=4),0,IF(ET207=0,0,IF(ET207="","",IF(AND(BE207&lt;&gt;"",$A$1=BD207),0,IF(AND(BR207&lt;$A$1,BS207&gt;=20),0,IF($A$1=AQ207,0,IF(AM207=1,IF(OR(ET207=0,AK207="",AK207=0),0,IF($AR207-1&gt;$AJ207,ET207-1,IF($A$1-1&lt;=AQ207,0,IF(OR(AJ207=AR207-1,ET207-(($AR207-2)*INT($ET207*$AK207))&lt;INT(AK207*ET207)),ET207-1,(($AR207-1)*INT($ET207*$AK207)))))),IF(AM207=2,IF(ET207=0,0,IF($AR207-1&gt;$AJ207,ET207,IF($A$1-1&lt;=AQ207,0,IF(OR(AJ207=AR207-1,ET207-(($AR207-2)*INT($ET207*$AK207))&lt;INT(AK207*ET207)),ET207,(($AR207-1)*INT($ET207*$AK207))))))))))))))</f>
        <v>0</v>
      </c>
      <c r="EW207" s="290">
        <f t="shared" ref="EW207:EW270" si="150">IF(ET207=0,0,IF(ET207="","",IF(AND(BE207&lt;&gt;"",$A$1=BD207),0,IF(AND(BR207&lt;$A$1,BS207&gt;=20),0,IF(AZ207=4,1,IF(AQ207="",0,IF($A$1=$AQ207,0,INT(ET207-EV207))))))))</f>
        <v>0</v>
      </c>
      <c r="EX207" s="291"/>
      <c r="EY207" s="292"/>
      <c r="EZ207" s="292"/>
      <c r="FA207" s="293"/>
      <c r="FB207" s="294">
        <f t="shared" ref="FB207:FB270" si="151">EW207-FA207</f>
        <v>0</v>
      </c>
    </row>
    <row r="208" spans="1:158" s="287" customFormat="1" x14ac:dyDescent="0.15">
      <c r="A208" s="296">
        <v>194</v>
      </c>
      <c r="B208" s="297"/>
      <c r="C208" s="298" t="s">
        <v>161</v>
      </c>
      <c r="D208" s="248">
        <f>IF(C208="","",(VLOOKUP(C208,PD!A:B,2,FALSE)))</f>
        <v>12</v>
      </c>
      <c r="E208" s="299" t="s">
        <v>412</v>
      </c>
      <c r="F208" s="299" t="s">
        <v>774</v>
      </c>
      <c r="G208" s="292" t="s">
        <v>775</v>
      </c>
      <c r="H208" s="300">
        <v>5</v>
      </c>
      <c r="I208" s="292" t="s">
        <v>776</v>
      </c>
      <c r="J208" s="300">
        <v>3</v>
      </c>
      <c r="K208" s="293"/>
      <c r="L208" s="291"/>
      <c r="M208" s="292" t="s">
        <v>390</v>
      </c>
      <c r="N208" s="301"/>
      <c r="O208" s="302">
        <v>1</v>
      </c>
      <c r="P208" s="300">
        <v>15</v>
      </c>
      <c r="Q208" s="303">
        <v>12</v>
      </c>
      <c r="R208" s="302">
        <v>1</v>
      </c>
      <c r="S208" s="292"/>
      <c r="T208" s="300"/>
      <c r="U208" s="293"/>
      <c r="V208" s="296" t="s">
        <v>225</v>
      </c>
      <c r="W208" s="292"/>
      <c r="X208" s="292"/>
      <c r="Y208" s="292"/>
      <c r="Z208" s="303"/>
      <c r="AA208" s="291"/>
      <c r="AB208" s="300"/>
      <c r="AC208" s="293"/>
      <c r="AD208" s="304"/>
      <c r="AE208" s="301"/>
      <c r="AF208" s="296">
        <v>1</v>
      </c>
      <c r="AG208" s="297">
        <v>5</v>
      </c>
      <c r="AH208" s="305">
        <v>146.08000000000001</v>
      </c>
      <c r="AI208" s="306" t="s">
        <v>407</v>
      </c>
      <c r="AJ208" s="302">
        <v>22</v>
      </c>
      <c r="AK208" s="260">
        <f>IF(AJ208="","",(VLOOKUP(AJ208,償却率表!A:B,2,FALSE)))</f>
        <v>4.5999999999999999E-2</v>
      </c>
      <c r="AL208" s="307" t="s">
        <v>153</v>
      </c>
      <c r="AM208" s="262">
        <f>IF(AL208="","",(VLOOKUP(AL208,PD!G:H,2,FALSE)))</f>
        <v>1</v>
      </c>
      <c r="AN208" s="318"/>
      <c r="AO208" s="309">
        <v>1970</v>
      </c>
      <c r="AP208" s="319"/>
      <c r="AQ208" s="266">
        <v>1970</v>
      </c>
      <c r="AR208" s="267">
        <f t="shared" si="115"/>
        <v>44</v>
      </c>
      <c r="AS208" s="293">
        <v>1997</v>
      </c>
      <c r="AT208" s="311">
        <v>4576192</v>
      </c>
      <c r="AU208" s="312"/>
      <c r="AV208" s="313"/>
      <c r="AW208" s="314"/>
      <c r="AX208" s="296"/>
      <c r="AY208" s="315" t="s">
        <v>309</v>
      </c>
      <c r="AZ208" s="248">
        <f>IF(AY208="","",(VLOOKUP(AY208,PD!J:K,2,FALSE)))</f>
        <v>1</v>
      </c>
      <c r="BA208" s="300">
        <v>2014</v>
      </c>
      <c r="BB208" s="316">
        <f t="shared" ref="BB208:BB340" si="152">FA208</f>
        <v>0</v>
      </c>
      <c r="BC208" s="291"/>
      <c r="BD208" s="292"/>
      <c r="BE208" s="301"/>
      <c r="BF208" s="274">
        <f t="shared" si="116"/>
        <v>0</v>
      </c>
      <c r="BG208" s="275" t="str">
        <f t="shared" si="117"/>
        <v/>
      </c>
      <c r="BH208" s="276" t="str">
        <f t="shared" si="118"/>
        <v/>
      </c>
      <c r="BI208" s="276" t="str">
        <f t="shared" si="119"/>
        <v/>
      </c>
      <c r="BJ208" s="276" t="str">
        <f t="shared" si="120"/>
        <v/>
      </c>
      <c r="BK208" s="276" t="str">
        <f t="shared" si="121"/>
        <v/>
      </c>
      <c r="BL208" s="276" t="str">
        <f t="shared" si="122"/>
        <v/>
      </c>
      <c r="BM208" s="276" t="str">
        <f t="shared" si="123"/>
        <v/>
      </c>
      <c r="BN208" s="276" t="str">
        <f t="shared" si="124"/>
        <v/>
      </c>
      <c r="BO208" s="276" t="str">
        <f t="shared" si="125"/>
        <v/>
      </c>
      <c r="BP208" s="277" t="str">
        <f t="shared" si="126"/>
        <v/>
      </c>
      <c r="BQ208" s="278"/>
      <c r="BR208" s="279"/>
      <c r="BS208" s="280"/>
      <c r="BT208" s="274">
        <f t="shared" si="127"/>
        <v>0</v>
      </c>
      <c r="BU208" s="275" t="str">
        <f t="shared" si="128"/>
        <v/>
      </c>
      <c r="BV208" s="276" t="str">
        <f t="shared" si="129"/>
        <v/>
      </c>
      <c r="BW208" s="276" t="str">
        <f t="shared" si="130"/>
        <v/>
      </c>
      <c r="BX208" s="276" t="str">
        <f t="shared" si="131"/>
        <v/>
      </c>
      <c r="BY208" s="276" t="str">
        <f t="shared" si="132"/>
        <v/>
      </c>
      <c r="BZ208" s="276" t="str">
        <f t="shared" si="133"/>
        <v/>
      </c>
      <c r="CA208" s="276" t="str">
        <f t="shared" si="134"/>
        <v/>
      </c>
      <c r="CB208" s="276" t="str">
        <f t="shared" si="135"/>
        <v/>
      </c>
      <c r="CC208" s="276" t="str">
        <f t="shared" si="136"/>
        <v/>
      </c>
      <c r="CD208" s="276" t="str">
        <f t="shared" si="137"/>
        <v/>
      </c>
      <c r="CE208" s="277" t="str">
        <f t="shared" si="138"/>
        <v/>
      </c>
      <c r="CF208" s="278"/>
      <c r="CG208" s="281"/>
      <c r="CH208" s="281"/>
      <c r="CI208" s="281"/>
      <c r="CJ208" s="280"/>
      <c r="CK208" s="282">
        <f t="shared" si="139"/>
        <v>0</v>
      </c>
      <c r="CL208" s="283">
        <f t="shared" si="140"/>
        <v>4576192</v>
      </c>
      <c r="CM208" s="284">
        <f t="shared" si="141"/>
        <v>0</v>
      </c>
      <c r="CN208" s="284">
        <f t="shared" si="142"/>
        <v>4576191</v>
      </c>
      <c r="CO208" s="284">
        <f t="shared" si="143"/>
        <v>1</v>
      </c>
      <c r="CP208" s="280">
        <f t="shared" si="144"/>
        <v>1</v>
      </c>
      <c r="CQ208" s="285"/>
      <c r="CR208" s="291"/>
      <c r="CS208" s="293"/>
      <c r="CV208" s="291"/>
      <c r="CW208" s="292"/>
      <c r="CX208" s="292"/>
      <c r="CY208" s="292"/>
      <c r="CZ208" s="292"/>
      <c r="DA208" s="292"/>
      <c r="DB208" s="292"/>
      <c r="DC208" s="292"/>
      <c r="DD208" s="292"/>
      <c r="DE208" s="293"/>
      <c r="DF208" s="291"/>
      <c r="DG208" s="292"/>
      <c r="DH208" s="292"/>
      <c r="DI208" s="292"/>
      <c r="DJ208" s="292"/>
      <c r="DK208" s="292"/>
      <c r="DL208" s="292"/>
      <c r="DM208" s="292"/>
      <c r="DN208" s="292"/>
      <c r="DO208" s="292"/>
      <c r="DP208" s="293"/>
      <c r="DQ208" s="141"/>
      <c r="DR208" s="291"/>
      <c r="DS208" s="292"/>
      <c r="DT208" s="292"/>
      <c r="DU208" s="292"/>
      <c r="DV208" s="292"/>
      <c r="DW208" s="292"/>
      <c r="DX208" s="292"/>
      <c r="DY208" s="292"/>
      <c r="DZ208" s="292"/>
      <c r="EA208" s="292"/>
      <c r="EB208" s="292"/>
      <c r="EC208" s="292"/>
      <c r="ED208" s="292"/>
      <c r="EE208" s="292"/>
      <c r="EF208" s="301"/>
      <c r="EG208" s="301"/>
      <c r="EH208" s="301"/>
      <c r="EI208" s="301"/>
      <c r="EJ208" s="301"/>
      <c r="EK208" s="301"/>
      <c r="EL208" s="301"/>
      <c r="EM208" s="301"/>
      <c r="EN208" s="301"/>
      <c r="EO208" s="317">
        <f t="shared" si="145"/>
        <v>0</v>
      </c>
      <c r="EP208" s="301"/>
      <c r="EQ208" s="293"/>
      <c r="ES208" s="288">
        <f t="shared" si="146"/>
        <v>2014</v>
      </c>
      <c r="ET208" s="289">
        <f t="shared" si="147"/>
        <v>0</v>
      </c>
      <c r="EU208" s="290">
        <f t="shared" si="148"/>
        <v>0</v>
      </c>
      <c r="EV208" s="290">
        <f t="shared" si="149"/>
        <v>0</v>
      </c>
      <c r="EW208" s="290">
        <f t="shared" si="150"/>
        <v>0</v>
      </c>
      <c r="EX208" s="291"/>
      <c r="EY208" s="292"/>
      <c r="EZ208" s="292"/>
      <c r="FA208" s="293"/>
      <c r="FB208" s="294">
        <f t="shared" si="151"/>
        <v>0</v>
      </c>
    </row>
    <row r="209" spans="1:158" s="287" customFormat="1" x14ac:dyDescent="0.15">
      <c r="A209" s="296">
        <v>195</v>
      </c>
      <c r="B209" s="297"/>
      <c r="C209" s="298" t="s">
        <v>161</v>
      </c>
      <c r="D209" s="248">
        <f>IF(C209="","",(VLOOKUP(C209,PD!A:B,2,FALSE)))</f>
        <v>12</v>
      </c>
      <c r="E209" s="299" t="s">
        <v>412</v>
      </c>
      <c r="F209" s="299" t="s">
        <v>774</v>
      </c>
      <c r="G209" s="292" t="s">
        <v>777</v>
      </c>
      <c r="H209" s="300">
        <v>5</v>
      </c>
      <c r="I209" s="292" t="s">
        <v>776</v>
      </c>
      <c r="J209" s="300">
        <v>3</v>
      </c>
      <c r="K209" s="293"/>
      <c r="L209" s="291"/>
      <c r="M209" s="292" t="s">
        <v>390</v>
      </c>
      <c r="N209" s="301"/>
      <c r="O209" s="302">
        <v>1</v>
      </c>
      <c r="P209" s="300">
        <v>15</v>
      </c>
      <c r="Q209" s="303">
        <v>12</v>
      </c>
      <c r="R209" s="302">
        <v>1</v>
      </c>
      <c r="S209" s="292"/>
      <c r="T209" s="300"/>
      <c r="U209" s="293"/>
      <c r="V209" s="296" t="s">
        <v>225</v>
      </c>
      <c r="W209" s="292"/>
      <c r="X209" s="292"/>
      <c r="Y209" s="292"/>
      <c r="Z209" s="303"/>
      <c r="AA209" s="291"/>
      <c r="AB209" s="300"/>
      <c r="AC209" s="293"/>
      <c r="AD209" s="304"/>
      <c r="AE209" s="301"/>
      <c r="AF209" s="296">
        <v>1</v>
      </c>
      <c r="AG209" s="297">
        <v>5</v>
      </c>
      <c r="AH209" s="305">
        <v>146.08000000000001</v>
      </c>
      <c r="AI209" s="306" t="s">
        <v>407</v>
      </c>
      <c r="AJ209" s="302">
        <v>22</v>
      </c>
      <c r="AK209" s="260">
        <f>IF(AJ209="","",(VLOOKUP(AJ209,償却率表!A:B,2,FALSE)))</f>
        <v>4.5999999999999999E-2</v>
      </c>
      <c r="AL209" s="307" t="s">
        <v>153</v>
      </c>
      <c r="AM209" s="262">
        <f>IF(AL209="","",(VLOOKUP(AL209,PD!G:H,2,FALSE)))</f>
        <v>1</v>
      </c>
      <c r="AN209" s="318"/>
      <c r="AO209" s="309">
        <v>1970</v>
      </c>
      <c r="AP209" s="319"/>
      <c r="AQ209" s="266">
        <v>1970</v>
      </c>
      <c r="AR209" s="267">
        <f t="shared" si="115"/>
        <v>44</v>
      </c>
      <c r="AS209" s="293">
        <v>1997</v>
      </c>
      <c r="AT209" s="311">
        <v>4576192</v>
      </c>
      <c r="AU209" s="312"/>
      <c r="AV209" s="313"/>
      <c r="AW209" s="314"/>
      <c r="AX209" s="296"/>
      <c r="AY209" s="315" t="s">
        <v>309</v>
      </c>
      <c r="AZ209" s="248">
        <f>IF(AY209="","",(VLOOKUP(AY209,PD!J:K,2,FALSE)))</f>
        <v>1</v>
      </c>
      <c r="BA209" s="300">
        <v>2014</v>
      </c>
      <c r="BB209" s="316">
        <f t="shared" si="152"/>
        <v>0</v>
      </c>
      <c r="BC209" s="291"/>
      <c r="BD209" s="292"/>
      <c r="BE209" s="301"/>
      <c r="BF209" s="274">
        <f t="shared" si="116"/>
        <v>0</v>
      </c>
      <c r="BG209" s="275" t="str">
        <f t="shared" si="117"/>
        <v/>
      </c>
      <c r="BH209" s="276" t="str">
        <f t="shared" si="118"/>
        <v/>
      </c>
      <c r="BI209" s="276" t="str">
        <f t="shared" si="119"/>
        <v/>
      </c>
      <c r="BJ209" s="276" t="str">
        <f t="shared" si="120"/>
        <v/>
      </c>
      <c r="BK209" s="276" t="str">
        <f t="shared" si="121"/>
        <v/>
      </c>
      <c r="BL209" s="276" t="str">
        <f t="shared" si="122"/>
        <v/>
      </c>
      <c r="BM209" s="276" t="str">
        <f t="shared" si="123"/>
        <v/>
      </c>
      <c r="BN209" s="276" t="str">
        <f t="shared" si="124"/>
        <v/>
      </c>
      <c r="BO209" s="276" t="str">
        <f t="shared" si="125"/>
        <v/>
      </c>
      <c r="BP209" s="277" t="str">
        <f t="shared" si="126"/>
        <v/>
      </c>
      <c r="BQ209" s="278"/>
      <c r="BR209" s="279"/>
      <c r="BS209" s="280"/>
      <c r="BT209" s="274">
        <f t="shared" si="127"/>
        <v>0</v>
      </c>
      <c r="BU209" s="275" t="str">
        <f t="shared" si="128"/>
        <v/>
      </c>
      <c r="BV209" s="276" t="str">
        <f t="shared" si="129"/>
        <v/>
      </c>
      <c r="BW209" s="276" t="str">
        <f t="shared" si="130"/>
        <v/>
      </c>
      <c r="BX209" s="276" t="str">
        <f t="shared" si="131"/>
        <v/>
      </c>
      <c r="BY209" s="276" t="str">
        <f t="shared" si="132"/>
        <v/>
      </c>
      <c r="BZ209" s="276" t="str">
        <f t="shared" si="133"/>
        <v/>
      </c>
      <c r="CA209" s="276" t="str">
        <f t="shared" si="134"/>
        <v/>
      </c>
      <c r="CB209" s="276" t="str">
        <f t="shared" si="135"/>
        <v/>
      </c>
      <c r="CC209" s="276" t="str">
        <f t="shared" si="136"/>
        <v/>
      </c>
      <c r="CD209" s="276" t="str">
        <f t="shared" si="137"/>
        <v/>
      </c>
      <c r="CE209" s="277" t="str">
        <f t="shared" si="138"/>
        <v/>
      </c>
      <c r="CF209" s="278"/>
      <c r="CG209" s="281"/>
      <c r="CH209" s="281"/>
      <c r="CI209" s="281"/>
      <c r="CJ209" s="280"/>
      <c r="CK209" s="282">
        <f t="shared" si="139"/>
        <v>0</v>
      </c>
      <c r="CL209" s="283">
        <f t="shared" si="140"/>
        <v>4576192</v>
      </c>
      <c r="CM209" s="284">
        <f t="shared" si="141"/>
        <v>0</v>
      </c>
      <c r="CN209" s="284">
        <f t="shared" si="142"/>
        <v>4576191</v>
      </c>
      <c r="CO209" s="284">
        <f t="shared" si="143"/>
        <v>1</v>
      </c>
      <c r="CP209" s="280">
        <f t="shared" si="144"/>
        <v>1</v>
      </c>
      <c r="CQ209" s="285"/>
      <c r="CR209" s="291"/>
      <c r="CS209" s="293"/>
      <c r="CV209" s="291"/>
      <c r="CW209" s="292"/>
      <c r="CX209" s="292"/>
      <c r="CY209" s="292"/>
      <c r="CZ209" s="292"/>
      <c r="DA209" s="292"/>
      <c r="DB209" s="292"/>
      <c r="DC209" s="292"/>
      <c r="DD209" s="292"/>
      <c r="DE209" s="293"/>
      <c r="DF209" s="291"/>
      <c r="DG209" s="292"/>
      <c r="DH209" s="292"/>
      <c r="DI209" s="292"/>
      <c r="DJ209" s="292"/>
      <c r="DK209" s="292"/>
      <c r="DL209" s="292"/>
      <c r="DM209" s="292"/>
      <c r="DN209" s="292"/>
      <c r="DO209" s="292"/>
      <c r="DP209" s="293"/>
      <c r="DQ209" s="141"/>
      <c r="DR209" s="291"/>
      <c r="DS209" s="292"/>
      <c r="DT209" s="292"/>
      <c r="DU209" s="292"/>
      <c r="DV209" s="292"/>
      <c r="DW209" s="292"/>
      <c r="DX209" s="292"/>
      <c r="DY209" s="292"/>
      <c r="DZ209" s="292"/>
      <c r="EA209" s="292"/>
      <c r="EB209" s="292"/>
      <c r="EC209" s="292"/>
      <c r="ED209" s="292"/>
      <c r="EE209" s="292"/>
      <c r="EF209" s="301"/>
      <c r="EG209" s="301"/>
      <c r="EH209" s="301"/>
      <c r="EI209" s="301"/>
      <c r="EJ209" s="301"/>
      <c r="EK209" s="301"/>
      <c r="EL209" s="301"/>
      <c r="EM209" s="301"/>
      <c r="EN209" s="301"/>
      <c r="EO209" s="317">
        <f t="shared" si="145"/>
        <v>0</v>
      </c>
      <c r="EP209" s="301"/>
      <c r="EQ209" s="293"/>
      <c r="ES209" s="288">
        <f t="shared" si="146"/>
        <v>2014</v>
      </c>
      <c r="ET209" s="289">
        <f t="shared" si="147"/>
        <v>0</v>
      </c>
      <c r="EU209" s="290">
        <f t="shared" si="148"/>
        <v>0</v>
      </c>
      <c r="EV209" s="290">
        <f t="shared" si="149"/>
        <v>0</v>
      </c>
      <c r="EW209" s="290">
        <f t="shared" si="150"/>
        <v>0</v>
      </c>
      <c r="EX209" s="291"/>
      <c r="EY209" s="292"/>
      <c r="EZ209" s="292"/>
      <c r="FA209" s="293"/>
      <c r="FB209" s="294">
        <f t="shared" si="151"/>
        <v>0</v>
      </c>
    </row>
    <row r="210" spans="1:158" s="287" customFormat="1" x14ac:dyDescent="0.15">
      <c r="A210" s="296">
        <v>196</v>
      </c>
      <c r="B210" s="297"/>
      <c r="C210" s="298" t="s">
        <v>161</v>
      </c>
      <c r="D210" s="248">
        <f>IF(C210="","",(VLOOKUP(C210,PD!A:B,2,FALSE)))</f>
        <v>12</v>
      </c>
      <c r="E210" s="299" t="s">
        <v>412</v>
      </c>
      <c r="F210" s="299" t="s">
        <v>774</v>
      </c>
      <c r="G210" s="292" t="s">
        <v>778</v>
      </c>
      <c r="H210" s="300">
        <v>5</v>
      </c>
      <c r="I210" s="292" t="s">
        <v>776</v>
      </c>
      <c r="J210" s="300">
        <v>3</v>
      </c>
      <c r="K210" s="293"/>
      <c r="L210" s="291"/>
      <c r="M210" s="292" t="s">
        <v>390</v>
      </c>
      <c r="N210" s="301"/>
      <c r="O210" s="302">
        <v>1</v>
      </c>
      <c r="P210" s="300">
        <v>15</v>
      </c>
      <c r="Q210" s="303">
        <v>12</v>
      </c>
      <c r="R210" s="302">
        <v>1</v>
      </c>
      <c r="S210" s="292"/>
      <c r="T210" s="300"/>
      <c r="U210" s="293"/>
      <c r="V210" s="296" t="s">
        <v>225</v>
      </c>
      <c r="W210" s="292"/>
      <c r="X210" s="292"/>
      <c r="Y210" s="292"/>
      <c r="Z210" s="303"/>
      <c r="AA210" s="291"/>
      <c r="AB210" s="300"/>
      <c r="AC210" s="293"/>
      <c r="AD210" s="304"/>
      <c r="AE210" s="301"/>
      <c r="AF210" s="296">
        <v>1</v>
      </c>
      <c r="AG210" s="297">
        <v>5</v>
      </c>
      <c r="AH210" s="305">
        <v>136</v>
      </c>
      <c r="AI210" s="306" t="s">
        <v>407</v>
      </c>
      <c r="AJ210" s="302">
        <v>22</v>
      </c>
      <c r="AK210" s="260">
        <f>IF(AJ210="","",(VLOOKUP(AJ210,償却率表!A:B,2,FALSE)))</f>
        <v>4.5999999999999999E-2</v>
      </c>
      <c r="AL210" s="307" t="s">
        <v>153</v>
      </c>
      <c r="AM210" s="262">
        <f>IF(AL210="","",(VLOOKUP(AL210,PD!G:H,2,FALSE)))</f>
        <v>1</v>
      </c>
      <c r="AN210" s="318"/>
      <c r="AO210" s="309">
        <v>1970</v>
      </c>
      <c r="AP210" s="319"/>
      <c r="AQ210" s="266">
        <v>1970</v>
      </c>
      <c r="AR210" s="267">
        <f t="shared" si="115"/>
        <v>44</v>
      </c>
      <c r="AS210" s="293">
        <v>1997</v>
      </c>
      <c r="AT210" s="311">
        <v>4429036</v>
      </c>
      <c r="AU210" s="312"/>
      <c r="AV210" s="313"/>
      <c r="AW210" s="314"/>
      <c r="AX210" s="296"/>
      <c r="AY210" s="315" t="s">
        <v>309</v>
      </c>
      <c r="AZ210" s="248">
        <f>IF(AY210="","",(VLOOKUP(AY210,PD!J:K,2,FALSE)))</f>
        <v>1</v>
      </c>
      <c r="BA210" s="300">
        <v>2014</v>
      </c>
      <c r="BB210" s="316">
        <f t="shared" si="152"/>
        <v>0</v>
      </c>
      <c r="BC210" s="291"/>
      <c r="BD210" s="292"/>
      <c r="BE210" s="301"/>
      <c r="BF210" s="274">
        <f t="shared" si="116"/>
        <v>0</v>
      </c>
      <c r="BG210" s="275" t="str">
        <f t="shared" si="117"/>
        <v/>
      </c>
      <c r="BH210" s="276" t="str">
        <f t="shared" si="118"/>
        <v/>
      </c>
      <c r="BI210" s="276" t="str">
        <f t="shared" si="119"/>
        <v/>
      </c>
      <c r="BJ210" s="276" t="str">
        <f t="shared" si="120"/>
        <v/>
      </c>
      <c r="BK210" s="276" t="str">
        <f t="shared" si="121"/>
        <v/>
      </c>
      <c r="BL210" s="276" t="str">
        <f t="shared" si="122"/>
        <v/>
      </c>
      <c r="BM210" s="276" t="str">
        <f t="shared" si="123"/>
        <v/>
      </c>
      <c r="BN210" s="276" t="str">
        <f t="shared" si="124"/>
        <v/>
      </c>
      <c r="BO210" s="276" t="str">
        <f t="shared" si="125"/>
        <v/>
      </c>
      <c r="BP210" s="277" t="str">
        <f t="shared" si="126"/>
        <v/>
      </c>
      <c r="BQ210" s="278"/>
      <c r="BR210" s="279"/>
      <c r="BS210" s="280"/>
      <c r="BT210" s="274">
        <f t="shared" si="127"/>
        <v>0</v>
      </c>
      <c r="BU210" s="275" t="str">
        <f t="shared" si="128"/>
        <v/>
      </c>
      <c r="BV210" s="276" t="str">
        <f t="shared" si="129"/>
        <v/>
      </c>
      <c r="BW210" s="276" t="str">
        <f t="shared" si="130"/>
        <v/>
      </c>
      <c r="BX210" s="276" t="str">
        <f t="shared" si="131"/>
        <v/>
      </c>
      <c r="BY210" s="276" t="str">
        <f t="shared" si="132"/>
        <v/>
      </c>
      <c r="BZ210" s="276" t="str">
        <f t="shared" si="133"/>
        <v/>
      </c>
      <c r="CA210" s="276" t="str">
        <f t="shared" si="134"/>
        <v/>
      </c>
      <c r="CB210" s="276" t="str">
        <f t="shared" si="135"/>
        <v/>
      </c>
      <c r="CC210" s="276" t="str">
        <f t="shared" si="136"/>
        <v/>
      </c>
      <c r="CD210" s="276" t="str">
        <f t="shared" si="137"/>
        <v/>
      </c>
      <c r="CE210" s="277" t="str">
        <f t="shared" si="138"/>
        <v/>
      </c>
      <c r="CF210" s="278"/>
      <c r="CG210" s="281"/>
      <c r="CH210" s="281"/>
      <c r="CI210" s="281"/>
      <c r="CJ210" s="280"/>
      <c r="CK210" s="282">
        <f t="shared" si="139"/>
        <v>0</v>
      </c>
      <c r="CL210" s="283">
        <f t="shared" si="140"/>
        <v>4429036</v>
      </c>
      <c r="CM210" s="284">
        <f t="shared" si="141"/>
        <v>0</v>
      </c>
      <c r="CN210" s="284">
        <f t="shared" si="142"/>
        <v>4429035</v>
      </c>
      <c r="CO210" s="284">
        <f t="shared" si="143"/>
        <v>1</v>
      </c>
      <c r="CP210" s="280">
        <f t="shared" si="144"/>
        <v>1</v>
      </c>
      <c r="CQ210" s="285"/>
      <c r="CR210" s="291"/>
      <c r="CS210" s="293"/>
      <c r="CV210" s="291"/>
      <c r="CW210" s="292"/>
      <c r="CX210" s="292"/>
      <c r="CY210" s="292"/>
      <c r="CZ210" s="292"/>
      <c r="DA210" s="292"/>
      <c r="DB210" s="292"/>
      <c r="DC210" s="292"/>
      <c r="DD210" s="292"/>
      <c r="DE210" s="293"/>
      <c r="DF210" s="291"/>
      <c r="DG210" s="292"/>
      <c r="DH210" s="292"/>
      <c r="DI210" s="292"/>
      <c r="DJ210" s="292"/>
      <c r="DK210" s="292"/>
      <c r="DL210" s="292"/>
      <c r="DM210" s="292"/>
      <c r="DN210" s="292"/>
      <c r="DO210" s="292"/>
      <c r="DP210" s="293"/>
      <c r="DQ210" s="141"/>
      <c r="DR210" s="291"/>
      <c r="DS210" s="292"/>
      <c r="DT210" s="292"/>
      <c r="DU210" s="292"/>
      <c r="DV210" s="292"/>
      <c r="DW210" s="292"/>
      <c r="DX210" s="292"/>
      <c r="DY210" s="292"/>
      <c r="DZ210" s="292"/>
      <c r="EA210" s="292"/>
      <c r="EB210" s="292"/>
      <c r="EC210" s="292"/>
      <c r="ED210" s="292"/>
      <c r="EE210" s="292"/>
      <c r="EF210" s="301"/>
      <c r="EG210" s="301"/>
      <c r="EH210" s="301"/>
      <c r="EI210" s="301"/>
      <c r="EJ210" s="301"/>
      <c r="EK210" s="301"/>
      <c r="EL210" s="301"/>
      <c r="EM210" s="301"/>
      <c r="EN210" s="301"/>
      <c r="EO210" s="317">
        <f t="shared" si="145"/>
        <v>0</v>
      </c>
      <c r="EP210" s="301"/>
      <c r="EQ210" s="293"/>
      <c r="ES210" s="288">
        <f t="shared" si="146"/>
        <v>2014</v>
      </c>
      <c r="ET210" s="289">
        <f t="shared" si="147"/>
        <v>0</v>
      </c>
      <c r="EU210" s="290">
        <f t="shared" si="148"/>
        <v>0</v>
      </c>
      <c r="EV210" s="290">
        <f t="shared" si="149"/>
        <v>0</v>
      </c>
      <c r="EW210" s="290">
        <f t="shared" si="150"/>
        <v>0</v>
      </c>
      <c r="EX210" s="291"/>
      <c r="EY210" s="292"/>
      <c r="EZ210" s="292"/>
      <c r="FA210" s="293"/>
      <c r="FB210" s="294">
        <f t="shared" si="151"/>
        <v>0</v>
      </c>
    </row>
    <row r="211" spans="1:158" s="287" customFormat="1" x14ac:dyDescent="0.15">
      <c r="A211" s="296">
        <v>197</v>
      </c>
      <c r="B211" s="297"/>
      <c r="C211" s="298" t="s">
        <v>161</v>
      </c>
      <c r="D211" s="248">
        <f>IF(C211="","",(VLOOKUP(C211,PD!A:B,2,FALSE)))</f>
        <v>12</v>
      </c>
      <c r="E211" s="299" t="s">
        <v>412</v>
      </c>
      <c r="F211" s="299" t="s">
        <v>774</v>
      </c>
      <c r="G211" s="292" t="s">
        <v>779</v>
      </c>
      <c r="H211" s="300">
        <v>5</v>
      </c>
      <c r="I211" s="292" t="s">
        <v>776</v>
      </c>
      <c r="J211" s="300">
        <v>3</v>
      </c>
      <c r="K211" s="293"/>
      <c r="L211" s="291"/>
      <c r="M211" s="292" t="s">
        <v>390</v>
      </c>
      <c r="N211" s="301"/>
      <c r="O211" s="302">
        <v>1</v>
      </c>
      <c r="P211" s="300">
        <v>15</v>
      </c>
      <c r="Q211" s="303">
        <v>12</v>
      </c>
      <c r="R211" s="302">
        <v>1</v>
      </c>
      <c r="S211" s="292"/>
      <c r="T211" s="300"/>
      <c r="U211" s="293"/>
      <c r="V211" s="296" t="s">
        <v>225</v>
      </c>
      <c r="W211" s="292"/>
      <c r="X211" s="292"/>
      <c r="Y211" s="292"/>
      <c r="Z211" s="303"/>
      <c r="AA211" s="291"/>
      <c r="AB211" s="300"/>
      <c r="AC211" s="293"/>
      <c r="AD211" s="304"/>
      <c r="AE211" s="301"/>
      <c r="AF211" s="296">
        <v>1</v>
      </c>
      <c r="AG211" s="297">
        <v>5</v>
      </c>
      <c r="AH211" s="305">
        <v>146.08000000000001</v>
      </c>
      <c r="AI211" s="306" t="s">
        <v>407</v>
      </c>
      <c r="AJ211" s="302">
        <v>22</v>
      </c>
      <c r="AK211" s="260">
        <f>IF(AJ211="","",(VLOOKUP(AJ211,償却率表!A:B,2,FALSE)))</f>
        <v>4.5999999999999999E-2</v>
      </c>
      <c r="AL211" s="307" t="s">
        <v>153</v>
      </c>
      <c r="AM211" s="262">
        <f>IF(AL211="","",(VLOOKUP(AL211,PD!G:H,2,FALSE)))</f>
        <v>1</v>
      </c>
      <c r="AN211" s="318"/>
      <c r="AO211" s="309">
        <v>1971</v>
      </c>
      <c r="AP211" s="319"/>
      <c r="AQ211" s="266">
        <v>1971</v>
      </c>
      <c r="AR211" s="267">
        <f t="shared" si="115"/>
        <v>43</v>
      </c>
      <c r="AS211" s="293">
        <v>1998</v>
      </c>
      <c r="AT211" s="311">
        <v>5022576</v>
      </c>
      <c r="AU211" s="312"/>
      <c r="AV211" s="313"/>
      <c r="AW211" s="314"/>
      <c r="AX211" s="296"/>
      <c r="AY211" s="315" t="s">
        <v>309</v>
      </c>
      <c r="AZ211" s="248">
        <f>IF(AY211="","",(VLOOKUP(AY211,PD!J:K,2,FALSE)))</f>
        <v>1</v>
      </c>
      <c r="BA211" s="300">
        <v>2014</v>
      </c>
      <c r="BB211" s="316">
        <f t="shared" si="152"/>
        <v>0</v>
      </c>
      <c r="BC211" s="291"/>
      <c r="BD211" s="292"/>
      <c r="BE211" s="301"/>
      <c r="BF211" s="274">
        <f t="shared" si="116"/>
        <v>0</v>
      </c>
      <c r="BG211" s="275" t="str">
        <f t="shared" si="117"/>
        <v/>
      </c>
      <c r="BH211" s="276" t="str">
        <f t="shared" si="118"/>
        <v/>
      </c>
      <c r="BI211" s="276" t="str">
        <f t="shared" si="119"/>
        <v/>
      </c>
      <c r="BJ211" s="276" t="str">
        <f t="shared" si="120"/>
        <v/>
      </c>
      <c r="BK211" s="276" t="str">
        <f t="shared" si="121"/>
        <v/>
      </c>
      <c r="BL211" s="276" t="str">
        <f t="shared" si="122"/>
        <v/>
      </c>
      <c r="BM211" s="276" t="str">
        <f t="shared" si="123"/>
        <v/>
      </c>
      <c r="BN211" s="276" t="str">
        <f t="shared" si="124"/>
        <v/>
      </c>
      <c r="BO211" s="276" t="str">
        <f t="shared" si="125"/>
        <v/>
      </c>
      <c r="BP211" s="277" t="str">
        <f t="shared" si="126"/>
        <v/>
      </c>
      <c r="BQ211" s="278"/>
      <c r="BR211" s="279"/>
      <c r="BS211" s="280"/>
      <c r="BT211" s="274">
        <f t="shared" si="127"/>
        <v>0</v>
      </c>
      <c r="BU211" s="275" t="str">
        <f t="shared" si="128"/>
        <v/>
      </c>
      <c r="BV211" s="276" t="str">
        <f t="shared" si="129"/>
        <v/>
      </c>
      <c r="BW211" s="276" t="str">
        <f t="shared" si="130"/>
        <v/>
      </c>
      <c r="BX211" s="276" t="str">
        <f t="shared" si="131"/>
        <v/>
      </c>
      <c r="BY211" s="276" t="str">
        <f t="shared" si="132"/>
        <v/>
      </c>
      <c r="BZ211" s="276" t="str">
        <f t="shared" si="133"/>
        <v/>
      </c>
      <c r="CA211" s="276" t="str">
        <f t="shared" si="134"/>
        <v/>
      </c>
      <c r="CB211" s="276" t="str">
        <f t="shared" si="135"/>
        <v/>
      </c>
      <c r="CC211" s="276" t="str">
        <f t="shared" si="136"/>
        <v/>
      </c>
      <c r="CD211" s="276" t="str">
        <f t="shared" si="137"/>
        <v/>
      </c>
      <c r="CE211" s="277" t="str">
        <f t="shared" si="138"/>
        <v/>
      </c>
      <c r="CF211" s="278"/>
      <c r="CG211" s="281"/>
      <c r="CH211" s="281"/>
      <c r="CI211" s="281"/>
      <c r="CJ211" s="280"/>
      <c r="CK211" s="282">
        <f t="shared" si="139"/>
        <v>0</v>
      </c>
      <c r="CL211" s="283">
        <f t="shared" si="140"/>
        <v>5022576</v>
      </c>
      <c r="CM211" s="284">
        <f t="shared" si="141"/>
        <v>0</v>
      </c>
      <c r="CN211" s="284">
        <f t="shared" si="142"/>
        <v>5022575</v>
      </c>
      <c r="CO211" s="284">
        <f t="shared" si="143"/>
        <v>1</v>
      </c>
      <c r="CP211" s="280">
        <f t="shared" si="144"/>
        <v>1</v>
      </c>
      <c r="CQ211" s="285"/>
      <c r="CR211" s="291"/>
      <c r="CS211" s="293"/>
      <c r="CV211" s="291"/>
      <c r="CW211" s="292"/>
      <c r="CX211" s="292"/>
      <c r="CY211" s="292"/>
      <c r="CZ211" s="292"/>
      <c r="DA211" s="292"/>
      <c r="DB211" s="292"/>
      <c r="DC211" s="292"/>
      <c r="DD211" s="292"/>
      <c r="DE211" s="293"/>
      <c r="DF211" s="291"/>
      <c r="DG211" s="292"/>
      <c r="DH211" s="292"/>
      <c r="DI211" s="292"/>
      <c r="DJ211" s="292"/>
      <c r="DK211" s="292"/>
      <c r="DL211" s="292"/>
      <c r="DM211" s="292"/>
      <c r="DN211" s="292"/>
      <c r="DO211" s="292"/>
      <c r="DP211" s="293"/>
      <c r="DQ211" s="141"/>
      <c r="DR211" s="291"/>
      <c r="DS211" s="292"/>
      <c r="DT211" s="292"/>
      <c r="DU211" s="292"/>
      <c r="DV211" s="292"/>
      <c r="DW211" s="292"/>
      <c r="DX211" s="292"/>
      <c r="DY211" s="292"/>
      <c r="DZ211" s="292"/>
      <c r="EA211" s="292"/>
      <c r="EB211" s="292"/>
      <c r="EC211" s="292"/>
      <c r="ED211" s="292"/>
      <c r="EE211" s="292"/>
      <c r="EF211" s="301"/>
      <c r="EG211" s="301"/>
      <c r="EH211" s="301"/>
      <c r="EI211" s="301"/>
      <c r="EJ211" s="301"/>
      <c r="EK211" s="301"/>
      <c r="EL211" s="301"/>
      <c r="EM211" s="301"/>
      <c r="EN211" s="301"/>
      <c r="EO211" s="317">
        <f t="shared" si="145"/>
        <v>0</v>
      </c>
      <c r="EP211" s="301"/>
      <c r="EQ211" s="293"/>
      <c r="ES211" s="288">
        <f t="shared" si="146"/>
        <v>2014</v>
      </c>
      <c r="ET211" s="289">
        <f t="shared" si="147"/>
        <v>0</v>
      </c>
      <c r="EU211" s="290">
        <f t="shared" si="148"/>
        <v>0</v>
      </c>
      <c r="EV211" s="290">
        <f t="shared" si="149"/>
        <v>0</v>
      </c>
      <c r="EW211" s="290">
        <f t="shared" si="150"/>
        <v>0</v>
      </c>
      <c r="EX211" s="291"/>
      <c r="EY211" s="292"/>
      <c r="EZ211" s="292"/>
      <c r="FA211" s="293"/>
      <c r="FB211" s="294">
        <f t="shared" si="151"/>
        <v>0</v>
      </c>
    </row>
    <row r="212" spans="1:158" s="287" customFormat="1" x14ac:dyDescent="0.15">
      <c r="A212" s="296">
        <v>198</v>
      </c>
      <c r="B212" s="297"/>
      <c r="C212" s="298" t="s">
        <v>161</v>
      </c>
      <c r="D212" s="248">
        <f>IF(C212="","",(VLOOKUP(C212,PD!A:B,2,FALSE)))</f>
        <v>12</v>
      </c>
      <c r="E212" s="299" t="s">
        <v>412</v>
      </c>
      <c r="F212" s="299" t="s">
        <v>774</v>
      </c>
      <c r="G212" s="292" t="s">
        <v>780</v>
      </c>
      <c r="H212" s="300">
        <v>5</v>
      </c>
      <c r="I212" s="292" t="s">
        <v>776</v>
      </c>
      <c r="J212" s="300">
        <v>3</v>
      </c>
      <c r="K212" s="293"/>
      <c r="L212" s="291"/>
      <c r="M212" s="292" t="s">
        <v>390</v>
      </c>
      <c r="N212" s="301"/>
      <c r="O212" s="302">
        <v>1</v>
      </c>
      <c r="P212" s="300">
        <v>15</v>
      </c>
      <c r="Q212" s="303">
        <v>12</v>
      </c>
      <c r="R212" s="302">
        <v>1</v>
      </c>
      <c r="S212" s="292"/>
      <c r="T212" s="300"/>
      <c r="U212" s="293"/>
      <c r="V212" s="296" t="s">
        <v>225</v>
      </c>
      <c r="W212" s="292"/>
      <c r="X212" s="292"/>
      <c r="Y212" s="292"/>
      <c r="Z212" s="303"/>
      <c r="AA212" s="291"/>
      <c r="AB212" s="300"/>
      <c r="AC212" s="293"/>
      <c r="AD212" s="304"/>
      <c r="AE212" s="301"/>
      <c r="AF212" s="296">
        <v>1</v>
      </c>
      <c r="AG212" s="297">
        <v>5</v>
      </c>
      <c r="AH212" s="305">
        <v>146.08000000000001</v>
      </c>
      <c r="AI212" s="306" t="s">
        <v>407</v>
      </c>
      <c r="AJ212" s="302">
        <v>22</v>
      </c>
      <c r="AK212" s="260">
        <f>IF(AJ212="","",(VLOOKUP(AJ212,償却率表!A:B,2,FALSE)))</f>
        <v>4.5999999999999999E-2</v>
      </c>
      <c r="AL212" s="307" t="s">
        <v>153</v>
      </c>
      <c r="AM212" s="262">
        <f>IF(AL212="","",(VLOOKUP(AL212,PD!G:H,2,FALSE)))</f>
        <v>1</v>
      </c>
      <c r="AN212" s="318"/>
      <c r="AO212" s="309">
        <v>1971</v>
      </c>
      <c r="AP212" s="319"/>
      <c r="AQ212" s="266">
        <v>1971</v>
      </c>
      <c r="AR212" s="267">
        <f t="shared" si="115"/>
        <v>43</v>
      </c>
      <c r="AS212" s="293">
        <v>1998</v>
      </c>
      <c r="AT212" s="311">
        <v>5022576</v>
      </c>
      <c r="AU212" s="312"/>
      <c r="AV212" s="313"/>
      <c r="AW212" s="314"/>
      <c r="AX212" s="296"/>
      <c r="AY212" s="315" t="s">
        <v>309</v>
      </c>
      <c r="AZ212" s="248">
        <f>IF(AY212="","",(VLOOKUP(AY212,PD!J:K,2,FALSE)))</f>
        <v>1</v>
      </c>
      <c r="BA212" s="300">
        <v>2014</v>
      </c>
      <c r="BB212" s="316">
        <f t="shared" si="152"/>
        <v>0</v>
      </c>
      <c r="BC212" s="291"/>
      <c r="BD212" s="292"/>
      <c r="BE212" s="301"/>
      <c r="BF212" s="274">
        <f t="shared" si="116"/>
        <v>0</v>
      </c>
      <c r="BG212" s="275" t="str">
        <f t="shared" si="117"/>
        <v/>
      </c>
      <c r="BH212" s="276" t="str">
        <f t="shared" si="118"/>
        <v/>
      </c>
      <c r="BI212" s="276" t="str">
        <f t="shared" si="119"/>
        <v/>
      </c>
      <c r="BJ212" s="276" t="str">
        <f t="shared" si="120"/>
        <v/>
      </c>
      <c r="BK212" s="276" t="str">
        <f t="shared" si="121"/>
        <v/>
      </c>
      <c r="BL212" s="276" t="str">
        <f t="shared" si="122"/>
        <v/>
      </c>
      <c r="BM212" s="276" t="str">
        <f t="shared" si="123"/>
        <v/>
      </c>
      <c r="BN212" s="276" t="str">
        <f t="shared" si="124"/>
        <v/>
      </c>
      <c r="BO212" s="276" t="str">
        <f t="shared" si="125"/>
        <v/>
      </c>
      <c r="BP212" s="277" t="str">
        <f t="shared" si="126"/>
        <v/>
      </c>
      <c r="BQ212" s="278"/>
      <c r="BR212" s="279"/>
      <c r="BS212" s="280"/>
      <c r="BT212" s="274">
        <f t="shared" si="127"/>
        <v>0</v>
      </c>
      <c r="BU212" s="275" t="str">
        <f t="shared" si="128"/>
        <v/>
      </c>
      <c r="BV212" s="276" t="str">
        <f t="shared" si="129"/>
        <v/>
      </c>
      <c r="BW212" s="276" t="str">
        <f t="shared" si="130"/>
        <v/>
      </c>
      <c r="BX212" s="276" t="str">
        <f t="shared" si="131"/>
        <v/>
      </c>
      <c r="BY212" s="276" t="str">
        <f t="shared" si="132"/>
        <v/>
      </c>
      <c r="BZ212" s="276" t="str">
        <f t="shared" si="133"/>
        <v/>
      </c>
      <c r="CA212" s="276" t="str">
        <f t="shared" si="134"/>
        <v/>
      </c>
      <c r="CB212" s="276" t="str">
        <f t="shared" si="135"/>
        <v/>
      </c>
      <c r="CC212" s="276" t="str">
        <f t="shared" si="136"/>
        <v/>
      </c>
      <c r="CD212" s="276" t="str">
        <f t="shared" si="137"/>
        <v/>
      </c>
      <c r="CE212" s="277" t="str">
        <f t="shared" si="138"/>
        <v/>
      </c>
      <c r="CF212" s="278"/>
      <c r="CG212" s="281"/>
      <c r="CH212" s="281"/>
      <c r="CI212" s="281"/>
      <c r="CJ212" s="280"/>
      <c r="CK212" s="282">
        <f t="shared" si="139"/>
        <v>0</v>
      </c>
      <c r="CL212" s="283">
        <f t="shared" si="140"/>
        <v>5022576</v>
      </c>
      <c r="CM212" s="284">
        <f t="shared" si="141"/>
        <v>0</v>
      </c>
      <c r="CN212" s="284">
        <f t="shared" si="142"/>
        <v>5022575</v>
      </c>
      <c r="CO212" s="284">
        <f t="shared" si="143"/>
        <v>1</v>
      </c>
      <c r="CP212" s="280">
        <f t="shared" si="144"/>
        <v>1</v>
      </c>
      <c r="CQ212" s="285"/>
      <c r="CR212" s="291"/>
      <c r="CS212" s="293"/>
      <c r="CV212" s="291"/>
      <c r="CW212" s="292"/>
      <c r="CX212" s="292"/>
      <c r="CY212" s="292"/>
      <c r="CZ212" s="292"/>
      <c r="DA212" s="292"/>
      <c r="DB212" s="292"/>
      <c r="DC212" s="292"/>
      <c r="DD212" s="292"/>
      <c r="DE212" s="293"/>
      <c r="DF212" s="291"/>
      <c r="DG212" s="292"/>
      <c r="DH212" s="292"/>
      <c r="DI212" s="292"/>
      <c r="DJ212" s="292"/>
      <c r="DK212" s="292"/>
      <c r="DL212" s="292"/>
      <c r="DM212" s="292"/>
      <c r="DN212" s="292"/>
      <c r="DO212" s="292"/>
      <c r="DP212" s="293"/>
      <c r="DQ212" s="141"/>
      <c r="DR212" s="291"/>
      <c r="DS212" s="292"/>
      <c r="DT212" s="292"/>
      <c r="DU212" s="292"/>
      <c r="DV212" s="292"/>
      <c r="DW212" s="292"/>
      <c r="DX212" s="292"/>
      <c r="DY212" s="292"/>
      <c r="DZ212" s="292"/>
      <c r="EA212" s="292"/>
      <c r="EB212" s="292"/>
      <c r="EC212" s="292"/>
      <c r="ED212" s="292"/>
      <c r="EE212" s="292"/>
      <c r="EF212" s="301"/>
      <c r="EG212" s="301"/>
      <c r="EH212" s="301"/>
      <c r="EI212" s="301"/>
      <c r="EJ212" s="301"/>
      <c r="EK212" s="301"/>
      <c r="EL212" s="301"/>
      <c r="EM212" s="301"/>
      <c r="EN212" s="301"/>
      <c r="EO212" s="317">
        <f t="shared" si="145"/>
        <v>0</v>
      </c>
      <c r="EP212" s="301"/>
      <c r="EQ212" s="293"/>
      <c r="ES212" s="288">
        <f t="shared" si="146"/>
        <v>2014</v>
      </c>
      <c r="ET212" s="289">
        <f t="shared" si="147"/>
        <v>0</v>
      </c>
      <c r="EU212" s="290">
        <f t="shared" si="148"/>
        <v>0</v>
      </c>
      <c r="EV212" s="290">
        <f t="shared" si="149"/>
        <v>0</v>
      </c>
      <c r="EW212" s="290">
        <f t="shared" si="150"/>
        <v>0</v>
      </c>
      <c r="EX212" s="291"/>
      <c r="EY212" s="292"/>
      <c r="EZ212" s="292"/>
      <c r="FA212" s="293"/>
      <c r="FB212" s="294">
        <f t="shared" si="151"/>
        <v>0</v>
      </c>
    </row>
    <row r="213" spans="1:158" s="287" customFormat="1" x14ac:dyDescent="0.15">
      <c r="A213" s="296">
        <v>199</v>
      </c>
      <c r="B213" s="297"/>
      <c r="C213" s="298" t="s">
        <v>161</v>
      </c>
      <c r="D213" s="248">
        <f>IF(C213="","",(VLOOKUP(C213,PD!A:B,2,FALSE)))</f>
        <v>12</v>
      </c>
      <c r="E213" s="299" t="s">
        <v>412</v>
      </c>
      <c r="F213" s="299" t="s">
        <v>774</v>
      </c>
      <c r="G213" s="292" t="s">
        <v>781</v>
      </c>
      <c r="H213" s="300">
        <v>5</v>
      </c>
      <c r="I213" s="292" t="s">
        <v>776</v>
      </c>
      <c r="J213" s="300">
        <v>3</v>
      </c>
      <c r="K213" s="293"/>
      <c r="L213" s="291"/>
      <c r="M213" s="292" t="s">
        <v>390</v>
      </c>
      <c r="N213" s="301"/>
      <c r="O213" s="302">
        <v>1</v>
      </c>
      <c r="P213" s="300">
        <v>15</v>
      </c>
      <c r="Q213" s="303">
        <v>12</v>
      </c>
      <c r="R213" s="302">
        <v>1</v>
      </c>
      <c r="S213" s="292"/>
      <c r="T213" s="300"/>
      <c r="U213" s="293"/>
      <c r="V213" s="296" t="s">
        <v>225</v>
      </c>
      <c r="W213" s="292"/>
      <c r="X213" s="292"/>
      <c r="Y213" s="292"/>
      <c r="Z213" s="303"/>
      <c r="AA213" s="291"/>
      <c r="AB213" s="300"/>
      <c r="AC213" s="293"/>
      <c r="AD213" s="304"/>
      <c r="AE213" s="301"/>
      <c r="AF213" s="296">
        <v>1</v>
      </c>
      <c r="AG213" s="297">
        <v>5</v>
      </c>
      <c r="AH213" s="305">
        <v>136</v>
      </c>
      <c r="AI213" s="306" t="s">
        <v>407</v>
      </c>
      <c r="AJ213" s="302">
        <v>22</v>
      </c>
      <c r="AK213" s="260">
        <f>IF(AJ213="","",(VLOOKUP(AJ213,償却率表!A:B,2,FALSE)))</f>
        <v>4.5999999999999999E-2</v>
      </c>
      <c r="AL213" s="307" t="s">
        <v>153</v>
      </c>
      <c r="AM213" s="262">
        <f>IF(AL213="","",(VLOOKUP(AL213,PD!G:H,2,FALSE)))</f>
        <v>1</v>
      </c>
      <c r="AN213" s="318"/>
      <c r="AO213" s="309">
        <v>1971</v>
      </c>
      <c r="AP213" s="319"/>
      <c r="AQ213" s="266">
        <v>1971</v>
      </c>
      <c r="AR213" s="267">
        <f t="shared" si="115"/>
        <v>43</v>
      </c>
      <c r="AS213" s="293">
        <v>1998</v>
      </c>
      <c r="AT213" s="311">
        <v>4639648</v>
      </c>
      <c r="AU213" s="312"/>
      <c r="AV213" s="313"/>
      <c r="AW213" s="314"/>
      <c r="AX213" s="296"/>
      <c r="AY213" s="315" t="s">
        <v>309</v>
      </c>
      <c r="AZ213" s="248">
        <f>IF(AY213="","",(VLOOKUP(AY213,PD!J:K,2,FALSE)))</f>
        <v>1</v>
      </c>
      <c r="BA213" s="300">
        <v>2014</v>
      </c>
      <c r="BB213" s="316">
        <f t="shared" si="152"/>
        <v>0</v>
      </c>
      <c r="BC213" s="291"/>
      <c r="BD213" s="292"/>
      <c r="BE213" s="301"/>
      <c r="BF213" s="274">
        <f t="shared" si="116"/>
        <v>0</v>
      </c>
      <c r="BG213" s="275" t="str">
        <f t="shared" si="117"/>
        <v/>
      </c>
      <c r="BH213" s="276" t="str">
        <f t="shared" si="118"/>
        <v/>
      </c>
      <c r="BI213" s="276" t="str">
        <f t="shared" si="119"/>
        <v/>
      </c>
      <c r="BJ213" s="276" t="str">
        <f t="shared" si="120"/>
        <v/>
      </c>
      <c r="BK213" s="276" t="str">
        <f t="shared" si="121"/>
        <v/>
      </c>
      <c r="BL213" s="276" t="str">
        <f t="shared" si="122"/>
        <v/>
      </c>
      <c r="BM213" s="276" t="str">
        <f t="shared" si="123"/>
        <v/>
      </c>
      <c r="BN213" s="276" t="str">
        <f t="shared" si="124"/>
        <v/>
      </c>
      <c r="BO213" s="276" t="str">
        <f t="shared" si="125"/>
        <v/>
      </c>
      <c r="BP213" s="277" t="str">
        <f t="shared" si="126"/>
        <v/>
      </c>
      <c r="BQ213" s="278"/>
      <c r="BR213" s="279"/>
      <c r="BS213" s="280"/>
      <c r="BT213" s="274">
        <f t="shared" si="127"/>
        <v>0</v>
      </c>
      <c r="BU213" s="275" t="str">
        <f t="shared" si="128"/>
        <v/>
      </c>
      <c r="BV213" s="276" t="str">
        <f t="shared" si="129"/>
        <v/>
      </c>
      <c r="BW213" s="276" t="str">
        <f t="shared" si="130"/>
        <v/>
      </c>
      <c r="BX213" s="276" t="str">
        <f t="shared" si="131"/>
        <v/>
      </c>
      <c r="BY213" s="276" t="str">
        <f t="shared" si="132"/>
        <v/>
      </c>
      <c r="BZ213" s="276" t="str">
        <f t="shared" si="133"/>
        <v/>
      </c>
      <c r="CA213" s="276" t="str">
        <f t="shared" si="134"/>
        <v/>
      </c>
      <c r="CB213" s="276" t="str">
        <f t="shared" si="135"/>
        <v/>
      </c>
      <c r="CC213" s="276" t="str">
        <f t="shared" si="136"/>
        <v/>
      </c>
      <c r="CD213" s="276" t="str">
        <f t="shared" si="137"/>
        <v/>
      </c>
      <c r="CE213" s="277" t="str">
        <f t="shared" si="138"/>
        <v/>
      </c>
      <c r="CF213" s="278"/>
      <c r="CG213" s="281"/>
      <c r="CH213" s="281"/>
      <c r="CI213" s="281"/>
      <c r="CJ213" s="280"/>
      <c r="CK213" s="282">
        <f t="shared" si="139"/>
        <v>0</v>
      </c>
      <c r="CL213" s="283">
        <f t="shared" si="140"/>
        <v>4639648</v>
      </c>
      <c r="CM213" s="284">
        <f t="shared" si="141"/>
        <v>0</v>
      </c>
      <c r="CN213" s="284">
        <f t="shared" si="142"/>
        <v>4639647</v>
      </c>
      <c r="CO213" s="284">
        <f t="shared" si="143"/>
        <v>1</v>
      </c>
      <c r="CP213" s="280">
        <f t="shared" si="144"/>
        <v>1</v>
      </c>
      <c r="CQ213" s="285"/>
      <c r="CR213" s="291"/>
      <c r="CS213" s="293"/>
      <c r="CV213" s="291"/>
      <c r="CW213" s="292"/>
      <c r="CX213" s="292"/>
      <c r="CY213" s="292"/>
      <c r="CZ213" s="292"/>
      <c r="DA213" s="292"/>
      <c r="DB213" s="292"/>
      <c r="DC213" s="292"/>
      <c r="DD213" s="292"/>
      <c r="DE213" s="293"/>
      <c r="DF213" s="291"/>
      <c r="DG213" s="292"/>
      <c r="DH213" s="292"/>
      <c r="DI213" s="292"/>
      <c r="DJ213" s="292"/>
      <c r="DK213" s="292"/>
      <c r="DL213" s="292"/>
      <c r="DM213" s="292"/>
      <c r="DN213" s="292"/>
      <c r="DO213" s="292"/>
      <c r="DP213" s="293"/>
      <c r="DQ213" s="141"/>
      <c r="DR213" s="291"/>
      <c r="DS213" s="292"/>
      <c r="DT213" s="292"/>
      <c r="DU213" s="292"/>
      <c r="DV213" s="292"/>
      <c r="DW213" s="292"/>
      <c r="DX213" s="292"/>
      <c r="DY213" s="292"/>
      <c r="DZ213" s="292"/>
      <c r="EA213" s="292"/>
      <c r="EB213" s="292"/>
      <c r="EC213" s="292"/>
      <c r="ED213" s="292"/>
      <c r="EE213" s="292"/>
      <c r="EF213" s="301"/>
      <c r="EG213" s="301"/>
      <c r="EH213" s="301"/>
      <c r="EI213" s="301"/>
      <c r="EJ213" s="301"/>
      <c r="EK213" s="301"/>
      <c r="EL213" s="301"/>
      <c r="EM213" s="301"/>
      <c r="EN213" s="301"/>
      <c r="EO213" s="317">
        <f t="shared" si="145"/>
        <v>0</v>
      </c>
      <c r="EP213" s="301"/>
      <c r="EQ213" s="293"/>
      <c r="ES213" s="288">
        <f t="shared" si="146"/>
        <v>2014</v>
      </c>
      <c r="ET213" s="289">
        <f t="shared" si="147"/>
        <v>0</v>
      </c>
      <c r="EU213" s="290">
        <f t="shared" si="148"/>
        <v>0</v>
      </c>
      <c r="EV213" s="290">
        <f t="shared" si="149"/>
        <v>0</v>
      </c>
      <c r="EW213" s="290">
        <f t="shared" si="150"/>
        <v>0</v>
      </c>
      <c r="EX213" s="291"/>
      <c r="EY213" s="292"/>
      <c r="EZ213" s="292"/>
      <c r="FA213" s="293"/>
      <c r="FB213" s="294">
        <f t="shared" si="151"/>
        <v>0</v>
      </c>
    </row>
    <row r="214" spans="1:158" s="287" customFormat="1" x14ac:dyDescent="0.15">
      <c r="A214" s="296">
        <v>200</v>
      </c>
      <c r="B214" s="297"/>
      <c r="C214" s="298" t="s">
        <v>161</v>
      </c>
      <c r="D214" s="248">
        <f>IF(C214="","",(VLOOKUP(C214,PD!A:B,2,FALSE)))</f>
        <v>12</v>
      </c>
      <c r="E214" s="299" t="s">
        <v>412</v>
      </c>
      <c r="F214" s="299" t="s">
        <v>774</v>
      </c>
      <c r="G214" s="292" t="s">
        <v>782</v>
      </c>
      <c r="H214" s="300">
        <v>5</v>
      </c>
      <c r="I214" s="292" t="s">
        <v>776</v>
      </c>
      <c r="J214" s="300">
        <v>3</v>
      </c>
      <c r="K214" s="293"/>
      <c r="L214" s="291"/>
      <c r="M214" s="292" t="s">
        <v>390</v>
      </c>
      <c r="N214" s="301"/>
      <c r="O214" s="302">
        <v>1</v>
      </c>
      <c r="P214" s="300">
        <v>15</v>
      </c>
      <c r="Q214" s="303">
        <v>12</v>
      </c>
      <c r="R214" s="302">
        <v>1</v>
      </c>
      <c r="S214" s="292"/>
      <c r="T214" s="300"/>
      <c r="U214" s="293"/>
      <c r="V214" s="296" t="s">
        <v>225</v>
      </c>
      <c r="W214" s="292"/>
      <c r="X214" s="292"/>
      <c r="Y214" s="292"/>
      <c r="Z214" s="303"/>
      <c r="AA214" s="291"/>
      <c r="AB214" s="300"/>
      <c r="AC214" s="293"/>
      <c r="AD214" s="304"/>
      <c r="AE214" s="301"/>
      <c r="AF214" s="296">
        <v>1</v>
      </c>
      <c r="AG214" s="297">
        <v>5</v>
      </c>
      <c r="AH214" s="305">
        <v>146.08000000000001</v>
      </c>
      <c r="AI214" s="306" t="s">
        <v>407</v>
      </c>
      <c r="AJ214" s="302">
        <v>22</v>
      </c>
      <c r="AK214" s="260">
        <f>IF(AJ214="","",(VLOOKUP(AJ214,償却率表!A:B,2,FALSE)))</f>
        <v>4.5999999999999999E-2</v>
      </c>
      <c r="AL214" s="307" t="s">
        <v>153</v>
      </c>
      <c r="AM214" s="262">
        <f>IF(AL214="","",(VLOOKUP(AL214,PD!G:H,2,FALSE)))</f>
        <v>1</v>
      </c>
      <c r="AN214" s="318"/>
      <c r="AO214" s="309">
        <v>1972</v>
      </c>
      <c r="AP214" s="319"/>
      <c r="AQ214" s="266">
        <v>1972</v>
      </c>
      <c r="AR214" s="267">
        <f t="shared" si="115"/>
        <v>42</v>
      </c>
      <c r="AS214" s="293">
        <v>1999</v>
      </c>
      <c r="AT214" s="311">
        <v>5619464</v>
      </c>
      <c r="AU214" s="312"/>
      <c r="AV214" s="313"/>
      <c r="AW214" s="314"/>
      <c r="AX214" s="296"/>
      <c r="AY214" s="315" t="s">
        <v>309</v>
      </c>
      <c r="AZ214" s="248">
        <f>IF(AY214="","",(VLOOKUP(AY214,PD!J:K,2,FALSE)))</f>
        <v>1</v>
      </c>
      <c r="BA214" s="300">
        <v>2014</v>
      </c>
      <c r="BB214" s="316">
        <f t="shared" si="152"/>
        <v>0</v>
      </c>
      <c r="BC214" s="291"/>
      <c r="BD214" s="292"/>
      <c r="BE214" s="301"/>
      <c r="BF214" s="274">
        <f t="shared" si="116"/>
        <v>0</v>
      </c>
      <c r="BG214" s="275" t="str">
        <f t="shared" si="117"/>
        <v/>
      </c>
      <c r="BH214" s="276" t="str">
        <f t="shared" si="118"/>
        <v/>
      </c>
      <c r="BI214" s="276" t="str">
        <f t="shared" si="119"/>
        <v/>
      </c>
      <c r="BJ214" s="276" t="str">
        <f t="shared" si="120"/>
        <v/>
      </c>
      <c r="BK214" s="276" t="str">
        <f t="shared" si="121"/>
        <v/>
      </c>
      <c r="BL214" s="276" t="str">
        <f t="shared" si="122"/>
        <v/>
      </c>
      <c r="BM214" s="276" t="str">
        <f t="shared" si="123"/>
        <v/>
      </c>
      <c r="BN214" s="276" t="str">
        <f t="shared" si="124"/>
        <v/>
      </c>
      <c r="BO214" s="276" t="str">
        <f t="shared" si="125"/>
        <v/>
      </c>
      <c r="BP214" s="277" t="str">
        <f t="shared" si="126"/>
        <v/>
      </c>
      <c r="BQ214" s="278"/>
      <c r="BR214" s="279"/>
      <c r="BS214" s="280"/>
      <c r="BT214" s="274">
        <f t="shared" si="127"/>
        <v>0</v>
      </c>
      <c r="BU214" s="275" t="str">
        <f t="shared" si="128"/>
        <v/>
      </c>
      <c r="BV214" s="276" t="str">
        <f t="shared" si="129"/>
        <v/>
      </c>
      <c r="BW214" s="276" t="str">
        <f t="shared" si="130"/>
        <v/>
      </c>
      <c r="BX214" s="276" t="str">
        <f t="shared" si="131"/>
        <v/>
      </c>
      <c r="BY214" s="276" t="str">
        <f t="shared" si="132"/>
        <v/>
      </c>
      <c r="BZ214" s="276" t="str">
        <f t="shared" si="133"/>
        <v/>
      </c>
      <c r="CA214" s="276" t="str">
        <f t="shared" si="134"/>
        <v/>
      </c>
      <c r="CB214" s="276" t="str">
        <f t="shared" si="135"/>
        <v/>
      </c>
      <c r="CC214" s="276" t="str">
        <f t="shared" si="136"/>
        <v/>
      </c>
      <c r="CD214" s="276" t="str">
        <f t="shared" si="137"/>
        <v/>
      </c>
      <c r="CE214" s="277" t="str">
        <f t="shared" si="138"/>
        <v/>
      </c>
      <c r="CF214" s="278"/>
      <c r="CG214" s="281"/>
      <c r="CH214" s="281"/>
      <c r="CI214" s="281"/>
      <c r="CJ214" s="280"/>
      <c r="CK214" s="282">
        <f t="shared" si="139"/>
        <v>0</v>
      </c>
      <c r="CL214" s="283">
        <f t="shared" si="140"/>
        <v>5619464</v>
      </c>
      <c r="CM214" s="284">
        <f t="shared" si="141"/>
        <v>0</v>
      </c>
      <c r="CN214" s="284">
        <f t="shared" si="142"/>
        <v>5619463</v>
      </c>
      <c r="CO214" s="284">
        <f t="shared" si="143"/>
        <v>1</v>
      </c>
      <c r="CP214" s="280">
        <f t="shared" si="144"/>
        <v>1</v>
      </c>
      <c r="CQ214" s="285"/>
      <c r="CR214" s="291"/>
      <c r="CS214" s="293"/>
      <c r="CV214" s="291"/>
      <c r="CW214" s="292"/>
      <c r="CX214" s="292"/>
      <c r="CY214" s="292"/>
      <c r="CZ214" s="292"/>
      <c r="DA214" s="292"/>
      <c r="DB214" s="292"/>
      <c r="DC214" s="292"/>
      <c r="DD214" s="292"/>
      <c r="DE214" s="293"/>
      <c r="DF214" s="291"/>
      <c r="DG214" s="292"/>
      <c r="DH214" s="292"/>
      <c r="DI214" s="292"/>
      <c r="DJ214" s="292"/>
      <c r="DK214" s="292"/>
      <c r="DL214" s="292"/>
      <c r="DM214" s="292"/>
      <c r="DN214" s="292"/>
      <c r="DO214" s="292"/>
      <c r="DP214" s="293"/>
      <c r="DQ214" s="141"/>
      <c r="DR214" s="291"/>
      <c r="DS214" s="292"/>
      <c r="DT214" s="292"/>
      <c r="DU214" s="292"/>
      <c r="DV214" s="292"/>
      <c r="DW214" s="292"/>
      <c r="DX214" s="292"/>
      <c r="DY214" s="292"/>
      <c r="DZ214" s="292"/>
      <c r="EA214" s="292"/>
      <c r="EB214" s="292"/>
      <c r="EC214" s="292"/>
      <c r="ED214" s="292"/>
      <c r="EE214" s="292"/>
      <c r="EF214" s="301"/>
      <c r="EG214" s="301"/>
      <c r="EH214" s="301"/>
      <c r="EI214" s="301"/>
      <c r="EJ214" s="301"/>
      <c r="EK214" s="301"/>
      <c r="EL214" s="301"/>
      <c r="EM214" s="301"/>
      <c r="EN214" s="301"/>
      <c r="EO214" s="317">
        <f t="shared" si="145"/>
        <v>0</v>
      </c>
      <c r="EP214" s="301"/>
      <c r="EQ214" s="293"/>
      <c r="ES214" s="288">
        <f t="shared" si="146"/>
        <v>2014</v>
      </c>
      <c r="ET214" s="289">
        <f t="shared" si="147"/>
        <v>0</v>
      </c>
      <c r="EU214" s="290">
        <f t="shared" si="148"/>
        <v>0</v>
      </c>
      <c r="EV214" s="290">
        <f t="shared" si="149"/>
        <v>0</v>
      </c>
      <c r="EW214" s="290">
        <f t="shared" si="150"/>
        <v>0</v>
      </c>
      <c r="EX214" s="291"/>
      <c r="EY214" s="292"/>
      <c r="EZ214" s="292"/>
      <c r="FA214" s="293"/>
      <c r="FB214" s="294">
        <f t="shared" si="151"/>
        <v>0</v>
      </c>
    </row>
    <row r="215" spans="1:158" s="287" customFormat="1" x14ac:dyDescent="0.15">
      <c r="A215" s="296">
        <v>201</v>
      </c>
      <c r="B215" s="297"/>
      <c r="C215" s="298" t="s">
        <v>161</v>
      </c>
      <c r="D215" s="248">
        <f>IF(C215="","",(VLOOKUP(C215,PD!A:B,2,FALSE)))</f>
        <v>12</v>
      </c>
      <c r="E215" s="299" t="s">
        <v>412</v>
      </c>
      <c r="F215" s="299" t="s">
        <v>774</v>
      </c>
      <c r="G215" s="292" t="s">
        <v>783</v>
      </c>
      <c r="H215" s="300">
        <v>5</v>
      </c>
      <c r="I215" s="292" t="s">
        <v>776</v>
      </c>
      <c r="J215" s="300">
        <v>3</v>
      </c>
      <c r="K215" s="293"/>
      <c r="L215" s="291"/>
      <c r="M215" s="292" t="s">
        <v>390</v>
      </c>
      <c r="N215" s="301"/>
      <c r="O215" s="302">
        <v>1</v>
      </c>
      <c r="P215" s="300">
        <v>15</v>
      </c>
      <c r="Q215" s="303">
        <v>12</v>
      </c>
      <c r="R215" s="302">
        <v>1</v>
      </c>
      <c r="S215" s="292"/>
      <c r="T215" s="300"/>
      <c r="U215" s="293"/>
      <c r="V215" s="296" t="s">
        <v>225</v>
      </c>
      <c r="W215" s="292"/>
      <c r="X215" s="292"/>
      <c r="Y215" s="292"/>
      <c r="Z215" s="303"/>
      <c r="AA215" s="291"/>
      <c r="AB215" s="300"/>
      <c r="AC215" s="293"/>
      <c r="AD215" s="304"/>
      <c r="AE215" s="301"/>
      <c r="AF215" s="296">
        <v>1</v>
      </c>
      <c r="AG215" s="297">
        <v>5</v>
      </c>
      <c r="AH215" s="305">
        <v>146.08000000000001</v>
      </c>
      <c r="AI215" s="306" t="s">
        <v>407</v>
      </c>
      <c r="AJ215" s="302">
        <v>22</v>
      </c>
      <c r="AK215" s="260">
        <f>IF(AJ215="","",(VLOOKUP(AJ215,償却率表!A:B,2,FALSE)))</f>
        <v>4.5999999999999999E-2</v>
      </c>
      <c r="AL215" s="307" t="s">
        <v>153</v>
      </c>
      <c r="AM215" s="262">
        <f>IF(AL215="","",(VLOOKUP(AL215,PD!G:H,2,FALSE)))</f>
        <v>1</v>
      </c>
      <c r="AN215" s="318"/>
      <c r="AO215" s="309">
        <v>1972</v>
      </c>
      <c r="AP215" s="319"/>
      <c r="AQ215" s="266">
        <v>1972</v>
      </c>
      <c r="AR215" s="267">
        <f t="shared" si="115"/>
        <v>42</v>
      </c>
      <c r="AS215" s="293">
        <v>1999</v>
      </c>
      <c r="AT215" s="311">
        <v>5619464</v>
      </c>
      <c r="AU215" s="312"/>
      <c r="AV215" s="313"/>
      <c r="AW215" s="314"/>
      <c r="AX215" s="296"/>
      <c r="AY215" s="315" t="s">
        <v>309</v>
      </c>
      <c r="AZ215" s="248">
        <f>IF(AY215="","",(VLOOKUP(AY215,PD!J:K,2,FALSE)))</f>
        <v>1</v>
      </c>
      <c r="BA215" s="300">
        <v>2014</v>
      </c>
      <c r="BB215" s="316">
        <f t="shared" si="152"/>
        <v>0</v>
      </c>
      <c r="BC215" s="291"/>
      <c r="BD215" s="292"/>
      <c r="BE215" s="301"/>
      <c r="BF215" s="274">
        <f t="shared" si="116"/>
        <v>0</v>
      </c>
      <c r="BG215" s="275" t="str">
        <f t="shared" si="117"/>
        <v/>
      </c>
      <c r="BH215" s="276" t="str">
        <f t="shared" si="118"/>
        <v/>
      </c>
      <c r="BI215" s="276" t="str">
        <f t="shared" si="119"/>
        <v/>
      </c>
      <c r="BJ215" s="276" t="str">
        <f t="shared" si="120"/>
        <v/>
      </c>
      <c r="BK215" s="276" t="str">
        <f t="shared" si="121"/>
        <v/>
      </c>
      <c r="BL215" s="276" t="str">
        <f t="shared" si="122"/>
        <v/>
      </c>
      <c r="BM215" s="276" t="str">
        <f t="shared" si="123"/>
        <v/>
      </c>
      <c r="BN215" s="276" t="str">
        <f t="shared" si="124"/>
        <v/>
      </c>
      <c r="BO215" s="276" t="str">
        <f t="shared" si="125"/>
        <v/>
      </c>
      <c r="BP215" s="277" t="str">
        <f t="shared" si="126"/>
        <v/>
      </c>
      <c r="BQ215" s="278"/>
      <c r="BR215" s="279"/>
      <c r="BS215" s="280"/>
      <c r="BT215" s="274">
        <f t="shared" si="127"/>
        <v>0</v>
      </c>
      <c r="BU215" s="275" t="str">
        <f t="shared" si="128"/>
        <v/>
      </c>
      <c r="BV215" s="276" t="str">
        <f t="shared" si="129"/>
        <v/>
      </c>
      <c r="BW215" s="276" t="str">
        <f t="shared" si="130"/>
        <v/>
      </c>
      <c r="BX215" s="276" t="str">
        <f t="shared" si="131"/>
        <v/>
      </c>
      <c r="BY215" s="276" t="str">
        <f t="shared" si="132"/>
        <v/>
      </c>
      <c r="BZ215" s="276" t="str">
        <f t="shared" si="133"/>
        <v/>
      </c>
      <c r="CA215" s="276" t="str">
        <f t="shared" si="134"/>
        <v/>
      </c>
      <c r="CB215" s="276" t="str">
        <f t="shared" si="135"/>
        <v/>
      </c>
      <c r="CC215" s="276" t="str">
        <f t="shared" si="136"/>
        <v/>
      </c>
      <c r="CD215" s="276" t="str">
        <f t="shared" si="137"/>
        <v/>
      </c>
      <c r="CE215" s="277" t="str">
        <f t="shared" si="138"/>
        <v/>
      </c>
      <c r="CF215" s="278"/>
      <c r="CG215" s="281"/>
      <c r="CH215" s="281"/>
      <c r="CI215" s="281"/>
      <c r="CJ215" s="280"/>
      <c r="CK215" s="282">
        <f t="shared" si="139"/>
        <v>0</v>
      </c>
      <c r="CL215" s="283">
        <f t="shared" si="140"/>
        <v>5619464</v>
      </c>
      <c r="CM215" s="284">
        <f t="shared" si="141"/>
        <v>0</v>
      </c>
      <c r="CN215" s="284">
        <f t="shared" si="142"/>
        <v>5619463</v>
      </c>
      <c r="CO215" s="284">
        <f t="shared" si="143"/>
        <v>1</v>
      </c>
      <c r="CP215" s="280">
        <f t="shared" si="144"/>
        <v>1</v>
      </c>
      <c r="CQ215" s="285"/>
      <c r="CR215" s="291"/>
      <c r="CS215" s="293"/>
      <c r="CV215" s="291"/>
      <c r="CW215" s="292"/>
      <c r="CX215" s="292"/>
      <c r="CY215" s="292"/>
      <c r="CZ215" s="292"/>
      <c r="DA215" s="292"/>
      <c r="DB215" s="292"/>
      <c r="DC215" s="292"/>
      <c r="DD215" s="292"/>
      <c r="DE215" s="293"/>
      <c r="DF215" s="291"/>
      <c r="DG215" s="292"/>
      <c r="DH215" s="292"/>
      <c r="DI215" s="292"/>
      <c r="DJ215" s="292"/>
      <c r="DK215" s="292"/>
      <c r="DL215" s="292"/>
      <c r="DM215" s="292"/>
      <c r="DN215" s="292"/>
      <c r="DO215" s="292"/>
      <c r="DP215" s="293"/>
      <c r="DQ215" s="141"/>
      <c r="DR215" s="291"/>
      <c r="DS215" s="292"/>
      <c r="DT215" s="292"/>
      <c r="DU215" s="292"/>
      <c r="DV215" s="292"/>
      <c r="DW215" s="292"/>
      <c r="DX215" s="292"/>
      <c r="DY215" s="292"/>
      <c r="DZ215" s="292"/>
      <c r="EA215" s="292"/>
      <c r="EB215" s="292"/>
      <c r="EC215" s="292"/>
      <c r="ED215" s="292"/>
      <c r="EE215" s="292"/>
      <c r="EF215" s="301"/>
      <c r="EG215" s="301"/>
      <c r="EH215" s="301"/>
      <c r="EI215" s="301"/>
      <c r="EJ215" s="301"/>
      <c r="EK215" s="301"/>
      <c r="EL215" s="301"/>
      <c r="EM215" s="301"/>
      <c r="EN215" s="301"/>
      <c r="EO215" s="317">
        <f t="shared" si="145"/>
        <v>0</v>
      </c>
      <c r="EP215" s="301"/>
      <c r="EQ215" s="293"/>
      <c r="ES215" s="288">
        <f t="shared" si="146"/>
        <v>2014</v>
      </c>
      <c r="ET215" s="289">
        <f t="shared" si="147"/>
        <v>0</v>
      </c>
      <c r="EU215" s="290">
        <f t="shared" si="148"/>
        <v>0</v>
      </c>
      <c r="EV215" s="290">
        <f t="shared" si="149"/>
        <v>0</v>
      </c>
      <c r="EW215" s="290">
        <f t="shared" si="150"/>
        <v>0</v>
      </c>
      <c r="EX215" s="291"/>
      <c r="EY215" s="292"/>
      <c r="EZ215" s="292"/>
      <c r="FA215" s="293"/>
      <c r="FB215" s="294">
        <f t="shared" si="151"/>
        <v>0</v>
      </c>
    </row>
    <row r="216" spans="1:158" s="287" customFormat="1" x14ac:dyDescent="0.15">
      <c r="A216" s="296">
        <v>202</v>
      </c>
      <c r="B216" s="297"/>
      <c r="C216" s="298" t="s">
        <v>161</v>
      </c>
      <c r="D216" s="248">
        <f>IF(C216="","",(VLOOKUP(C216,PD!A:B,2,FALSE)))</f>
        <v>12</v>
      </c>
      <c r="E216" s="299" t="s">
        <v>412</v>
      </c>
      <c r="F216" s="299" t="s">
        <v>774</v>
      </c>
      <c r="G216" s="292" t="s">
        <v>784</v>
      </c>
      <c r="H216" s="300">
        <v>5</v>
      </c>
      <c r="I216" s="292" t="s">
        <v>776</v>
      </c>
      <c r="J216" s="300">
        <v>3</v>
      </c>
      <c r="K216" s="293"/>
      <c r="L216" s="291"/>
      <c r="M216" s="292" t="s">
        <v>390</v>
      </c>
      <c r="N216" s="301"/>
      <c r="O216" s="302">
        <v>1</v>
      </c>
      <c r="P216" s="300">
        <v>15</v>
      </c>
      <c r="Q216" s="303">
        <v>12</v>
      </c>
      <c r="R216" s="302">
        <v>1</v>
      </c>
      <c r="S216" s="292"/>
      <c r="T216" s="300"/>
      <c r="U216" s="293"/>
      <c r="V216" s="296" t="s">
        <v>225</v>
      </c>
      <c r="W216" s="292"/>
      <c r="X216" s="292"/>
      <c r="Y216" s="292"/>
      <c r="Z216" s="303"/>
      <c r="AA216" s="291"/>
      <c r="AB216" s="300"/>
      <c r="AC216" s="293"/>
      <c r="AD216" s="304"/>
      <c r="AE216" s="301"/>
      <c r="AF216" s="296">
        <v>1</v>
      </c>
      <c r="AG216" s="297">
        <v>5</v>
      </c>
      <c r="AH216" s="305">
        <v>146.08000000000001</v>
      </c>
      <c r="AI216" s="306" t="s">
        <v>407</v>
      </c>
      <c r="AJ216" s="302">
        <v>22</v>
      </c>
      <c r="AK216" s="260">
        <f>IF(AJ216="","",(VLOOKUP(AJ216,償却率表!A:B,2,FALSE)))</f>
        <v>4.5999999999999999E-2</v>
      </c>
      <c r="AL216" s="307" t="s">
        <v>153</v>
      </c>
      <c r="AM216" s="262">
        <f>IF(AL216="","",(VLOOKUP(AL216,PD!G:H,2,FALSE)))</f>
        <v>1</v>
      </c>
      <c r="AN216" s="318"/>
      <c r="AO216" s="309">
        <v>1972</v>
      </c>
      <c r="AP216" s="319"/>
      <c r="AQ216" s="266">
        <v>1972</v>
      </c>
      <c r="AR216" s="267">
        <f t="shared" si="115"/>
        <v>42</v>
      </c>
      <c r="AS216" s="293">
        <v>1999</v>
      </c>
      <c r="AT216" s="311">
        <v>5183704</v>
      </c>
      <c r="AU216" s="312"/>
      <c r="AV216" s="313"/>
      <c r="AW216" s="314"/>
      <c r="AX216" s="296"/>
      <c r="AY216" s="315" t="s">
        <v>309</v>
      </c>
      <c r="AZ216" s="248">
        <f>IF(AY216="","",(VLOOKUP(AY216,PD!J:K,2,FALSE)))</f>
        <v>1</v>
      </c>
      <c r="BA216" s="300">
        <v>2014</v>
      </c>
      <c r="BB216" s="316">
        <f t="shared" si="152"/>
        <v>0</v>
      </c>
      <c r="BC216" s="291"/>
      <c r="BD216" s="292"/>
      <c r="BE216" s="301"/>
      <c r="BF216" s="274">
        <f t="shared" si="116"/>
        <v>0</v>
      </c>
      <c r="BG216" s="275" t="str">
        <f t="shared" si="117"/>
        <v/>
      </c>
      <c r="BH216" s="276" t="str">
        <f t="shared" si="118"/>
        <v/>
      </c>
      <c r="BI216" s="276" t="str">
        <f t="shared" si="119"/>
        <v/>
      </c>
      <c r="BJ216" s="276" t="str">
        <f t="shared" si="120"/>
        <v/>
      </c>
      <c r="BK216" s="276" t="str">
        <f t="shared" si="121"/>
        <v/>
      </c>
      <c r="BL216" s="276" t="str">
        <f t="shared" si="122"/>
        <v/>
      </c>
      <c r="BM216" s="276" t="str">
        <f t="shared" si="123"/>
        <v/>
      </c>
      <c r="BN216" s="276" t="str">
        <f t="shared" si="124"/>
        <v/>
      </c>
      <c r="BO216" s="276" t="str">
        <f t="shared" si="125"/>
        <v/>
      </c>
      <c r="BP216" s="277" t="str">
        <f t="shared" si="126"/>
        <v/>
      </c>
      <c r="BQ216" s="278"/>
      <c r="BR216" s="279"/>
      <c r="BS216" s="280"/>
      <c r="BT216" s="274">
        <f t="shared" si="127"/>
        <v>0</v>
      </c>
      <c r="BU216" s="275" t="str">
        <f t="shared" si="128"/>
        <v/>
      </c>
      <c r="BV216" s="276" t="str">
        <f t="shared" si="129"/>
        <v/>
      </c>
      <c r="BW216" s="276" t="str">
        <f t="shared" si="130"/>
        <v/>
      </c>
      <c r="BX216" s="276" t="str">
        <f t="shared" si="131"/>
        <v/>
      </c>
      <c r="BY216" s="276" t="str">
        <f t="shared" si="132"/>
        <v/>
      </c>
      <c r="BZ216" s="276" t="str">
        <f t="shared" si="133"/>
        <v/>
      </c>
      <c r="CA216" s="276" t="str">
        <f t="shared" si="134"/>
        <v/>
      </c>
      <c r="CB216" s="276" t="str">
        <f t="shared" si="135"/>
        <v/>
      </c>
      <c r="CC216" s="276" t="str">
        <f t="shared" si="136"/>
        <v/>
      </c>
      <c r="CD216" s="276" t="str">
        <f t="shared" si="137"/>
        <v/>
      </c>
      <c r="CE216" s="277" t="str">
        <f t="shared" si="138"/>
        <v/>
      </c>
      <c r="CF216" s="278"/>
      <c r="CG216" s="281"/>
      <c r="CH216" s="281"/>
      <c r="CI216" s="281"/>
      <c r="CJ216" s="280"/>
      <c r="CK216" s="282">
        <f t="shared" si="139"/>
        <v>0</v>
      </c>
      <c r="CL216" s="283">
        <f t="shared" si="140"/>
        <v>5183704</v>
      </c>
      <c r="CM216" s="284">
        <f t="shared" si="141"/>
        <v>0</v>
      </c>
      <c r="CN216" s="284">
        <f t="shared" si="142"/>
        <v>5183703</v>
      </c>
      <c r="CO216" s="284">
        <f t="shared" si="143"/>
        <v>1</v>
      </c>
      <c r="CP216" s="280">
        <f t="shared" si="144"/>
        <v>1</v>
      </c>
      <c r="CQ216" s="285"/>
      <c r="CR216" s="291"/>
      <c r="CS216" s="293"/>
      <c r="CV216" s="291"/>
      <c r="CW216" s="292"/>
      <c r="CX216" s="292"/>
      <c r="CY216" s="292"/>
      <c r="CZ216" s="292"/>
      <c r="DA216" s="292"/>
      <c r="DB216" s="292"/>
      <c r="DC216" s="292"/>
      <c r="DD216" s="292"/>
      <c r="DE216" s="293"/>
      <c r="DF216" s="291"/>
      <c r="DG216" s="292"/>
      <c r="DH216" s="292"/>
      <c r="DI216" s="292"/>
      <c r="DJ216" s="292"/>
      <c r="DK216" s="292"/>
      <c r="DL216" s="292"/>
      <c r="DM216" s="292"/>
      <c r="DN216" s="292"/>
      <c r="DO216" s="292"/>
      <c r="DP216" s="293"/>
      <c r="DQ216" s="141"/>
      <c r="DR216" s="291"/>
      <c r="DS216" s="292"/>
      <c r="DT216" s="292"/>
      <c r="DU216" s="292"/>
      <c r="DV216" s="292"/>
      <c r="DW216" s="292"/>
      <c r="DX216" s="292"/>
      <c r="DY216" s="292"/>
      <c r="DZ216" s="292"/>
      <c r="EA216" s="292"/>
      <c r="EB216" s="292"/>
      <c r="EC216" s="292"/>
      <c r="ED216" s="292"/>
      <c r="EE216" s="292"/>
      <c r="EF216" s="301"/>
      <c r="EG216" s="301"/>
      <c r="EH216" s="301"/>
      <c r="EI216" s="301"/>
      <c r="EJ216" s="301"/>
      <c r="EK216" s="301"/>
      <c r="EL216" s="301"/>
      <c r="EM216" s="301"/>
      <c r="EN216" s="301"/>
      <c r="EO216" s="317">
        <f t="shared" si="145"/>
        <v>0</v>
      </c>
      <c r="EP216" s="301"/>
      <c r="EQ216" s="293"/>
      <c r="ES216" s="288">
        <f t="shared" si="146"/>
        <v>2014</v>
      </c>
      <c r="ET216" s="289">
        <f t="shared" si="147"/>
        <v>0</v>
      </c>
      <c r="EU216" s="290">
        <f t="shared" si="148"/>
        <v>0</v>
      </c>
      <c r="EV216" s="290">
        <f t="shared" si="149"/>
        <v>0</v>
      </c>
      <c r="EW216" s="290">
        <f t="shared" si="150"/>
        <v>0</v>
      </c>
      <c r="EX216" s="291"/>
      <c r="EY216" s="292"/>
      <c r="EZ216" s="292"/>
      <c r="FA216" s="293"/>
      <c r="FB216" s="294">
        <f t="shared" si="151"/>
        <v>0</v>
      </c>
    </row>
    <row r="217" spans="1:158" s="287" customFormat="1" x14ac:dyDescent="0.15">
      <c r="A217" s="296">
        <v>203</v>
      </c>
      <c r="B217" s="297"/>
      <c r="C217" s="298" t="s">
        <v>161</v>
      </c>
      <c r="D217" s="248">
        <f>IF(C217="","",(VLOOKUP(C217,PD!A:B,2,FALSE)))</f>
        <v>12</v>
      </c>
      <c r="E217" s="299" t="s">
        <v>412</v>
      </c>
      <c r="F217" s="299" t="s">
        <v>774</v>
      </c>
      <c r="G217" s="292" t="s">
        <v>785</v>
      </c>
      <c r="H217" s="300">
        <v>5</v>
      </c>
      <c r="I217" s="292" t="s">
        <v>776</v>
      </c>
      <c r="J217" s="300">
        <v>3</v>
      </c>
      <c r="K217" s="293"/>
      <c r="L217" s="291"/>
      <c r="M217" s="292" t="s">
        <v>390</v>
      </c>
      <c r="N217" s="301"/>
      <c r="O217" s="302">
        <v>1</v>
      </c>
      <c r="P217" s="300">
        <v>15</v>
      </c>
      <c r="Q217" s="303">
        <v>12</v>
      </c>
      <c r="R217" s="302">
        <v>1</v>
      </c>
      <c r="S217" s="292"/>
      <c r="T217" s="300"/>
      <c r="U217" s="293"/>
      <c r="V217" s="296" t="s">
        <v>225</v>
      </c>
      <c r="W217" s="292"/>
      <c r="X217" s="292"/>
      <c r="Y217" s="292"/>
      <c r="Z217" s="303"/>
      <c r="AA217" s="291"/>
      <c r="AB217" s="300"/>
      <c r="AC217" s="293"/>
      <c r="AD217" s="304"/>
      <c r="AE217" s="301"/>
      <c r="AF217" s="296">
        <v>1</v>
      </c>
      <c r="AG217" s="297">
        <v>5</v>
      </c>
      <c r="AH217" s="305">
        <v>166.28</v>
      </c>
      <c r="AI217" s="306" t="s">
        <v>407</v>
      </c>
      <c r="AJ217" s="302">
        <v>22</v>
      </c>
      <c r="AK217" s="260">
        <f>IF(AJ217="","",(VLOOKUP(AJ217,償却率表!A:B,2,FALSE)))</f>
        <v>4.5999999999999999E-2</v>
      </c>
      <c r="AL217" s="307" t="s">
        <v>153</v>
      </c>
      <c r="AM217" s="262">
        <f>IF(AL217="","",(VLOOKUP(AL217,PD!G:H,2,FALSE)))</f>
        <v>1</v>
      </c>
      <c r="AN217" s="318"/>
      <c r="AO217" s="309">
        <v>1973</v>
      </c>
      <c r="AP217" s="319"/>
      <c r="AQ217" s="266">
        <v>1973</v>
      </c>
      <c r="AR217" s="267">
        <f t="shared" si="115"/>
        <v>41</v>
      </c>
      <c r="AS217" s="293">
        <v>2000</v>
      </c>
      <c r="AT217" s="311">
        <v>7373856</v>
      </c>
      <c r="AU217" s="312"/>
      <c r="AV217" s="313"/>
      <c r="AW217" s="314"/>
      <c r="AX217" s="296"/>
      <c r="AY217" s="315" t="s">
        <v>309</v>
      </c>
      <c r="AZ217" s="248">
        <f>IF(AY217="","",(VLOOKUP(AY217,PD!J:K,2,FALSE)))</f>
        <v>1</v>
      </c>
      <c r="BA217" s="300">
        <v>2014</v>
      </c>
      <c r="BB217" s="316">
        <f t="shared" si="152"/>
        <v>0</v>
      </c>
      <c r="BC217" s="291"/>
      <c r="BD217" s="292"/>
      <c r="BE217" s="301"/>
      <c r="BF217" s="274">
        <f t="shared" si="116"/>
        <v>0</v>
      </c>
      <c r="BG217" s="275" t="str">
        <f t="shared" si="117"/>
        <v/>
      </c>
      <c r="BH217" s="276" t="str">
        <f t="shared" si="118"/>
        <v/>
      </c>
      <c r="BI217" s="276" t="str">
        <f t="shared" si="119"/>
        <v/>
      </c>
      <c r="BJ217" s="276" t="str">
        <f t="shared" si="120"/>
        <v/>
      </c>
      <c r="BK217" s="276" t="str">
        <f t="shared" si="121"/>
        <v/>
      </c>
      <c r="BL217" s="276" t="str">
        <f t="shared" si="122"/>
        <v/>
      </c>
      <c r="BM217" s="276" t="str">
        <f t="shared" si="123"/>
        <v/>
      </c>
      <c r="BN217" s="276" t="str">
        <f t="shared" si="124"/>
        <v/>
      </c>
      <c r="BO217" s="276" t="str">
        <f t="shared" si="125"/>
        <v/>
      </c>
      <c r="BP217" s="277" t="str">
        <f t="shared" si="126"/>
        <v/>
      </c>
      <c r="BQ217" s="278"/>
      <c r="BR217" s="279"/>
      <c r="BS217" s="280"/>
      <c r="BT217" s="274">
        <f t="shared" si="127"/>
        <v>0</v>
      </c>
      <c r="BU217" s="275" t="str">
        <f t="shared" si="128"/>
        <v/>
      </c>
      <c r="BV217" s="276" t="str">
        <f t="shared" si="129"/>
        <v/>
      </c>
      <c r="BW217" s="276" t="str">
        <f t="shared" si="130"/>
        <v/>
      </c>
      <c r="BX217" s="276" t="str">
        <f t="shared" si="131"/>
        <v/>
      </c>
      <c r="BY217" s="276" t="str">
        <f t="shared" si="132"/>
        <v/>
      </c>
      <c r="BZ217" s="276" t="str">
        <f t="shared" si="133"/>
        <v/>
      </c>
      <c r="CA217" s="276" t="str">
        <f t="shared" si="134"/>
        <v/>
      </c>
      <c r="CB217" s="276" t="str">
        <f t="shared" si="135"/>
        <v/>
      </c>
      <c r="CC217" s="276" t="str">
        <f t="shared" si="136"/>
        <v/>
      </c>
      <c r="CD217" s="276" t="str">
        <f t="shared" si="137"/>
        <v/>
      </c>
      <c r="CE217" s="277" t="str">
        <f t="shared" si="138"/>
        <v/>
      </c>
      <c r="CF217" s="278"/>
      <c r="CG217" s="281"/>
      <c r="CH217" s="281"/>
      <c r="CI217" s="281"/>
      <c r="CJ217" s="280"/>
      <c r="CK217" s="282">
        <f t="shared" si="139"/>
        <v>0</v>
      </c>
      <c r="CL217" s="283">
        <f t="shared" si="140"/>
        <v>7373856</v>
      </c>
      <c r="CM217" s="284">
        <f t="shared" si="141"/>
        <v>0</v>
      </c>
      <c r="CN217" s="284">
        <f t="shared" si="142"/>
        <v>7373855</v>
      </c>
      <c r="CO217" s="284">
        <f t="shared" si="143"/>
        <v>1</v>
      </c>
      <c r="CP217" s="280">
        <f t="shared" si="144"/>
        <v>1</v>
      </c>
      <c r="CQ217" s="285"/>
      <c r="CR217" s="291"/>
      <c r="CS217" s="293"/>
      <c r="CV217" s="291"/>
      <c r="CW217" s="292"/>
      <c r="CX217" s="292"/>
      <c r="CY217" s="292"/>
      <c r="CZ217" s="292"/>
      <c r="DA217" s="292"/>
      <c r="DB217" s="292"/>
      <c r="DC217" s="292"/>
      <c r="DD217" s="292"/>
      <c r="DE217" s="293"/>
      <c r="DF217" s="291"/>
      <c r="DG217" s="292"/>
      <c r="DH217" s="292"/>
      <c r="DI217" s="292"/>
      <c r="DJ217" s="292"/>
      <c r="DK217" s="292"/>
      <c r="DL217" s="292"/>
      <c r="DM217" s="292"/>
      <c r="DN217" s="292"/>
      <c r="DO217" s="292"/>
      <c r="DP217" s="293"/>
      <c r="DQ217" s="141"/>
      <c r="DR217" s="291"/>
      <c r="DS217" s="292"/>
      <c r="DT217" s="292"/>
      <c r="DU217" s="292"/>
      <c r="DV217" s="292"/>
      <c r="DW217" s="292"/>
      <c r="DX217" s="292"/>
      <c r="DY217" s="292"/>
      <c r="DZ217" s="292"/>
      <c r="EA217" s="292"/>
      <c r="EB217" s="292"/>
      <c r="EC217" s="292"/>
      <c r="ED217" s="292"/>
      <c r="EE217" s="292"/>
      <c r="EF217" s="301"/>
      <c r="EG217" s="301"/>
      <c r="EH217" s="301"/>
      <c r="EI217" s="301"/>
      <c r="EJ217" s="301"/>
      <c r="EK217" s="301"/>
      <c r="EL217" s="301"/>
      <c r="EM217" s="301"/>
      <c r="EN217" s="301"/>
      <c r="EO217" s="317">
        <f t="shared" si="145"/>
        <v>0</v>
      </c>
      <c r="EP217" s="301"/>
      <c r="EQ217" s="293"/>
      <c r="ES217" s="288">
        <f t="shared" si="146"/>
        <v>2014</v>
      </c>
      <c r="ET217" s="289">
        <f t="shared" si="147"/>
        <v>0</v>
      </c>
      <c r="EU217" s="290">
        <f t="shared" si="148"/>
        <v>0</v>
      </c>
      <c r="EV217" s="290">
        <f t="shared" si="149"/>
        <v>0</v>
      </c>
      <c r="EW217" s="290">
        <f t="shared" si="150"/>
        <v>0</v>
      </c>
      <c r="EX217" s="291"/>
      <c r="EY217" s="292"/>
      <c r="EZ217" s="292"/>
      <c r="FA217" s="293"/>
      <c r="FB217" s="294">
        <f t="shared" si="151"/>
        <v>0</v>
      </c>
    </row>
    <row r="218" spans="1:158" s="287" customFormat="1" x14ac:dyDescent="0.15">
      <c r="A218" s="296">
        <v>204</v>
      </c>
      <c r="B218" s="297"/>
      <c r="C218" s="298" t="s">
        <v>161</v>
      </c>
      <c r="D218" s="248">
        <f>IF(C218="","",(VLOOKUP(C218,PD!A:B,2,FALSE)))</f>
        <v>12</v>
      </c>
      <c r="E218" s="299" t="s">
        <v>412</v>
      </c>
      <c r="F218" s="299" t="s">
        <v>774</v>
      </c>
      <c r="G218" s="292" t="s">
        <v>786</v>
      </c>
      <c r="H218" s="300">
        <v>5</v>
      </c>
      <c r="I218" s="292" t="s">
        <v>776</v>
      </c>
      <c r="J218" s="300">
        <v>3</v>
      </c>
      <c r="K218" s="293"/>
      <c r="L218" s="291"/>
      <c r="M218" s="292" t="s">
        <v>390</v>
      </c>
      <c r="N218" s="301"/>
      <c r="O218" s="302">
        <v>1</v>
      </c>
      <c r="P218" s="300">
        <v>15</v>
      </c>
      <c r="Q218" s="303">
        <v>12</v>
      </c>
      <c r="R218" s="302">
        <v>1</v>
      </c>
      <c r="S218" s="292"/>
      <c r="T218" s="300"/>
      <c r="U218" s="293"/>
      <c r="V218" s="296" t="s">
        <v>225</v>
      </c>
      <c r="W218" s="292"/>
      <c r="X218" s="292"/>
      <c r="Y218" s="292"/>
      <c r="Z218" s="303"/>
      <c r="AA218" s="291"/>
      <c r="AB218" s="300"/>
      <c r="AC218" s="293"/>
      <c r="AD218" s="304"/>
      <c r="AE218" s="301"/>
      <c r="AF218" s="296">
        <v>1</v>
      </c>
      <c r="AG218" s="297">
        <v>5</v>
      </c>
      <c r="AH218" s="305">
        <v>146.08000000000001</v>
      </c>
      <c r="AI218" s="306" t="s">
        <v>407</v>
      </c>
      <c r="AJ218" s="302">
        <v>22</v>
      </c>
      <c r="AK218" s="260">
        <f>IF(AJ218="","",(VLOOKUP(AJ218,償却率表!A:B,2,FALSE)))</f>
        <v>4.5999999999999999E-2</v>
      </c>
      <c r="AL218" s="307" t="s">
        <v>153</v>
      </c>
      <c r="AM218" s="262">
        <f>IF(AL218="","",(VLOOKUP(AL218,PD!G:H,2,FALSE)))</f>
        <v>1</v>
      </c>
      <c r="AN218" s="318"/>
      <c r="AO218" s="309">
        <v>1973</v>
      </c>
      <c r="AP218" s="319"/>
      <c r="AQ218" s="266">
        <v>1973</v>
      </c>
      <c r="AR218" s="267">
        <f t="shared" si="115"/>
        <v>41</v>
      </c>
      <c r="AS218" s="293">
        <v>2000</v>
      </c>
      <c r="AT218" s="311">
        <v>6824176</v>
      </c>
      <c r="AU218" s="312"/>
      <c r="AV218" s="313"/>
      <c r="AW218" s="314"/>
      <c r="AX218" s="296"/>
      <c r="AY218" s="315" t="s">
        <v>309</v>
      </c>
      <c r="AZ218" s="248">
        <f>IF(AY218="","",(VLOOKUP(AY218,PD!J:K,2,FALSE)))</f>
        <v>1</v>
      </c>
      <c r="BA218" s="300">
        <v>2014</v>
      </c>
      <c r="BB218" s="316">
        <f t="shared" si="152"/>
        <v>0</v>
      </c>
      <c r="BC218" s="291"/>
      <c r="BD218" s="292"/>
      <c r="BE218" s="301"/>
      <c r="BF218" s="274">
        <f t="shared" si="116"/>
        <v>0</v>
      </c>
      <c r="BG218" s="275" t="str">
        <f t="shared" si="117"/>
        <v/>
      </c>
      <c r="BH218" s="276" t="str">
        <f t="shared" si="118"/>
        <v/>
      </c>
      <c r="BI218" s="276" t="str">
        <f t="shared" si="119"/>
        <v/>
      </c>
      <c r="BJ218" s="276" t="str">
        <f t="shared" si="120"/>
        <v/>
      </c>
      <c r="BK218" s="276" t="str">
        <f t="shared" si="121"/>
        <v/>
      </c>
      <c r="BL218" s="276" t="str">
        <f t="shared" si="122"/>
        <v/>
      </c>
      <c r="BM218" s="276" t="str">
        <f t="shared" si="123"/>
        <v/>
      </c>
      <c r="BN218" s="276" t="str">
        <f t="shared" si="124"/>
        <v/>
      </c>
      <c r="BO218" s="276" t="str">
        <f t="shared" si="125"/>
        <v/>
      </c>
      <c r="BP218" s="277" t="str">
        <f t="shared" si="126"/>
        <v/>
      </c>
      <c r="BQ218" s="278"/>
      <c r="BR218" s="279"/>
      <c r="BS218" s="280"/>
      <c r="BT218" s="274">
        <f t="shared" si="127"/>
        <v>0</v>
      </c>
      <c r="BU218" s="275" t="str">
        <f t="shared" si="128"/>
        <v/>
      </c>
      <c r="BV218" s="276" t="str">
        <f t="shared" si="129"/>
        <v/>
      </c>
      <c r="BW218" s="276" t="str">
        <f t="shared" si="130"/>
        <v/>
      </c>
      <c r="BX218" s="276" t="str">
        <f t="shared" si="131"/>
        <v/>
      </c>
      <c r="BY218" s="276" t="str">
        <f t="shared" si="132"/>
        <v/>
      </c>
      <c r="BZ218" s="276" t="str">
        <f t="shared" si="133"/>
        <v/>
      </c>
      <c r="CA218" s="276" t="str">
        <f t="shared" si="134"/>
        <v/>
      </c>
      <c r="CB218" s="276" t="str">
        <f t="shared" si="135"/>
        <v/>
      </c>
      <c r="CC218" s="276" t="str">
        <f t="shared" si="136"/>
        <v/>
      </c>
      <c r="CD218" s="276" t="str">
        <f t="shared" si="137"/>
        <v/>
      </c>
      <c r="CE218" s="277" t="str">
        <f t="shared" si="138"/>
        <v/>
      </c>
      <c r="CF218" s="278"/>
      <c r="CG218" s="281"/>
      <c r="CH218" s="281"/>
      <c r="CI218" s="281"/>
      <c r="CJ218" s="280"/>
      <c r="CK218" s="282">
        <f t="shared" si="139"/>
        <v>0</v>
      </c>
      <c r="CL218" s="283">
        <f t="shared" si="140"/>
        <v>6824176</v>
      </c>
      <c r="CM218" s="284">
        <f t="shared" si="141"/>
        <v>0</v>
      </c>
      <c r="CN218" s="284">
        <f t="shared" si="142"/>
        <v>6824175</v>
      </c>
      <c r="CO218" s="284">
        <f t="shared" si="143"/>
        <v>1</v>
      </c>
      <c r="CP218" s="280">
        <f t="shared" si="144"/>
        <v>1</v>
      </c>
      <c r="CQ218" s="285"/>
      <c r="CR218" s="291"/>
      <c r="CS218" s="293"/>
      <c r="CV218" s="291"/>
      <c r="CW218" s="292"/>
      <c r="CX218" s="292"/>
      <c r="CY218" s="292"/>
      <c r="CZ218" s="292"/>
      <c r="DA218" s="292"/>
      <c r="DB218" s="292"/>
      <c r="DC218" s="292"/>
      <c r="DD218" s="292"/>
      <c r="DE218" s="293"/>
      <c r="DF218" s="291"/>
      <c r="DG218" s="292"/>
      <c r="DH218" s="292"/>
      <c r="DI218" s="292"/>
      <c r="DJ218" s="292"/>
      <c r="DK218" s="292"/>
      <c r="DL218" s="292"/>
      <c r="DM218" s="292"/>
      <c r="DN218" s="292"/>
      <c r="DO218" s="292"/>
      <c r="DP218" s="293"/>
      <c r="DQ218" s="141"/>
      <c r="DR218" s="291"/>
      <c r="DS218" s="292"/>
      <c r="DT218" s="292"/>
      <c r="DU218" s="292"/>
      <c r="DV218" s="292"/>
      <c r="DW218" s="292"/>
      <c r="DX218" s="292"/>
      <c r="DY218" s="292"/>
      <c r="DZ218" s="292"/>
      <c r="EA218" s="292"/>
      <c r="EB218" s="292"/>
      <c r="EC218" s="292"/>
      <c r="ED218" s="292"/>
      <c r="EE218" s="292"/>
      <c r="EF218" s="301"/>
      <c r="EG218" s="301"/>
      <c r="EH218" s="301"/>
      <c r="EI218" s="301"/>
      <c r="EJ218" s="301"/>
      <c r="EK218" s="301"/>
      <c r="EL218" s="301"/>
      <c r="EM218" s="301"/>
      <c r="EN218" s="301"/>
      <c r="EO218" s="317">
        <f t="shared" si="145"/>
        <v>0</v>
      </c>
      <c r="EP218" s="301"/>
      <c r="EQ218" s="293"/>
      <c r="ES218" s="288">
        <f t="shared" si="146"/>
        <v>2014</v>
      </c>
      <c r="ET218" s="289">
        <f t="shared" si="147"/>
        <v>0</v>
      </c>
      <c r="EU218" s="290">
        <f t="shared" si="148"/>
        <v>0</v>
      </c>
      <c r="EV218" s="290">
        <f t="shared" si="149"/>
        <v>0</v>
      </c>
      <c r="EW218" s="290">
        <f t="shared" si="150"/>
        <v>0</v>
      </c>
      <c r="EX218" s="291"/>
      <c r="EY218" s="292"/>
      <c r="EZ218" s="292"/>
      <c r="FA218" s="293"/>
      <c r="FB218" s="294">
        <f t="shared" si="151"/>
        <v>0</v>
      </c>
    </row>
    <row r="219" spans="1:158" s="287" customFormat="1" x14ac:dyDescent="0.15">
      <c r="A219" s="296">
        <v>205</v>
      </c>
      <c r="B219" s="297"/>
      <c r="C219" s="298" t="s">
        <v>161</v>
      </c>
      <c r="D219" s="248">
        <f>IF(C219="","",(VLOOKUP(C219,PD!A:B,2,FALSE)))</f>
        <v>12</v>
      </c>
      <c r="E219" s="299" t="s">
        <v>412</v>
      </c>
      <c r="F219" s="299" t="s">
        <v>774</v>
      </c>
      <c r="G219" s="292" t="s">
        <v>787</v>
      </c>
      <c r="H219" s="300">
        <v>5</v>
      </c>
      <c r="I219" s="292" t="s">
        <v>776</v>
      </c>
      <c r="J219" s="300">
        <v>3</v>
      </c>
      <c r="K219" s="293"/>
      <c r="L219" s="291"/>
      <c r="M219" s="292" t="s">
        <v>390</v>
      </c>
      <c r="N219" s="301"/>
      <c r="O219" s="302">
        <v>1</v>
      </c>
      <c r="P219" s="300">
        <v>15</v>
      </c>
      <c r="Q219" s="303">
        <v>12</v>
      </c>
      <c r="R219" s="302">
        <v>1</v>
      </c>
      <c r="S219" s="292"/>
      <c r="T219" s="300"/>
      <c r="U219" s="293"/>
      <c r="V219" s="296" t="s">
        <v>225</v>
      </c>
      <c r="W219" s="292"/>
      <c r="X219" s="292"/>
      <c r="Y219" s="292"/>
      <c r="Z219" s="303"/>
      <c r="AA219" s="291"/>
      <c r="AB219" s="300"/>
      <c r="AC219" s="293"/>
      <c r="AD219" s="304"/>
      <c r="AE219" s="301"/>
      <c r="AF219" s="296">
        <v>1</v>
      </c>
      <c r="AG219" s="297">
        <v>5</v>
      </c>
      <c r="AH219" s="305">
        <v>146.08000000000001</v>
      </c>
      <c r="AI219" s="306" t="s">
        <v>407</v>
      </c>
      <c r="AJ219" s="302">
        <v>22</v>
      </c>
      <c r="AK219" s="260">
        <f>IF(AJ219="","",(VLOOKUP(AJ219,償却率表!A:B,2,FALSE)))</f>
        <v>4.5999999999999999E-2</v>
      </c>
      <c r="AL219" s="307" t="s">
        <v>153</v>
      </c>
      <c r="AM219" s="262">
        <f>IF(AL219="","",(VLOOKUP(AL219,PD!G:H,2,FALSE)))</f>
        <v>1</v>
      </c>
      <c r="AN219" s="318"/>
      <c r="AO219" s="309">
        <v>1973</v>
      </c>
      <c r="AP219" s="319"/>
      <c r="AQ219" s="266">
        <v>1973</v>
      </c>
      <c r="AR219" s="267">
        <f t="shared" si="115"/>
        <v>41</v>
      </c>
      <c r="AS219" s="293">
        <v>2000</v>
      </c>
      <c r="AT219" s="311">
        <v>6824176</v>
      </c>
      <c r="AU219" s="312"/>
      <c r="AV219" s="313"/>
      <c r="AW219" s="314"/>
      <c r="AX219" s="296"/>
      <c r="AY219" s="315" t="s">
        <v>309</v>
      </c>
      <c r="AZ219" s="248">
        <f>IF(AY219="","",(VLOOKUP(AY219,PD!J:K,2,FALSE)))</f>
        <v>1</v>
      </c>
      <c r="BA219" s="300">
        <v>2014</v>
      </c>
      <c r="BB219" s="316">
        <f t="shared" si="152"/>
        <v>0</v>
      </c>
      <c r="BC219" s="291"/>
      <c r="BD219" s="292"/>
      <c r="BE219" s="301"/>
      <c r="BF219" s="274">
        <f t="shared" si="116"/>
        <v>0</v>
      </c>
      <c r="BG219" s="275" t="str">
        <f t="shared" si="117"/>
        <v/>
      </c>
      <c r="BH219" s="276" t="str">
        <f t="shared" si="118"/>
        <v/>
      </c>
      <c r="BI219" s="276" t="str">
        <f t="shared" si="119"/>
        <v/>
      </c>
      <c r="BJ219" s="276" t="str">
        <f t="shared" si="120"/>
        <v/>
      </c>
      <c r="BK219" s="276" t="str">
        <f t="shared" si="121"/>
        <v/>
      </c>
      <c r="BL219" s="276" t="str">
        <f t="shared" si="122"/>
        <v/>
      </c>
      <c r="BM219" s="276" t="str">
        <f t="shared" si="123"/>
        <v/>
      </c>
      <c r="BN219" s="276" t="str">
        <f t="shared" si="124"/>
        <v/>
      </c>
      <c r="BO219" s="276" t="str">
        <f t="shared" si="125"/>
        <v/>
      </c>
      <c r="BP219" s="277" t="str">
        <f t="shared" si="126"/>
        <v/>
      </c>
      <c r="BQ219" s="278"/>
      <c r="BR219" s="279"/>
      <c r="BS219" s="280"/>
      <c r="BT219" s="274">
        <f t="shared" si="127"/>
        <v>0</v>
      </c>
      <c r="BU219" s="275" t="str">
        <f t="shared" si="128"/>
        <v/>
      </c>
      <c r="BV219" s="276" t="str">
        <f t="shared" si="129"/>
        <v/>
      </c>
      <c r="BW219" s="276" t="str">
        <f t="shared" si="130"/>
        <v/>
      </c>
      <c r="BX219" s="276" t="str">
        <f t="shared" si="131"/>
        <v/>
      </c>
      <c r="BY219" s="276" t="str">
        <f t="shared" si="132"/>
        <v/>
      </c>
      <c r="BZ219" s="276" t="str">
        <f t="shared" si="133"/>
        <v/>
      </c>
      <c r="CA219" s="276" t="str">
        <f t="shared" si="134"/>
        <v/>
      </c>
      <c r="CB219" s="276" t="str">
        <f t="shared" si="135"/>
        <v/>
      </c>
      <c r="CC219" s="276" t="str">
        <f t="shared" si="136"/>
        <v/>
      </c>
      <c r="CD219" s="276" t="str">
        <f t="shared" si="137"/>
        <v/>
      </c>
      <c r="CE219" s="277" t="str">
        <f t="shared" si="138"/>
        <v/>
      </c>
      <c r="CF219" s="278"/>
      <c r="CG219" s="281"/>
      <c r="CH219" s="281"/>
      <c r="CI219" s="281"/>
      <c r="CJ219" s="280"/>
      <c r="CK219" s="282">
        <f t="shared" si="139"/>
        <v>0</v>
      </c>
      <c r="CL219" s="283">
        <f t="shared" si="140"/>
        <v>6824176</v>
      </c>
      <c r="CM219" s="284">
        <f t="shared" si="141"/>
        <v>0</v>
      </c>
      <c r="CN219" s="284">
        <f t="shared" si="142"/>
        <v>6824175</v>
      </c>
      <c r="CO219" s="284">
        <f t="shared" si="143"/>
        <v>1</v>
      </c>
      <c r="CP219" s="280">
        <f t="shared" si="144"/>
        <v>1</v>
      </c>
      <c r="CQ219" s="285"/>
      <c r="CR219" s="291"/>
      <c r="CS219" s="293"/>
      <c r="CV219" s="291"/>
      <c r="CW219" s="292"/>
      <c r="CX219" s="292"/>
      <c r="CY219" s="292"/>
      <c r="CZ219" s="292"/>
      <c r="DA219" s="292"/>
      <c r="DB219" s="292"/>
      <c r="DC219" s="292"/>
      <c r="DD219" s="292"/>
      <c r="DE219" s="293"/>
      <c r="DF219" s="291"/>
      <c r="DG219" s="292"/>
      <c r="DH219" s="292"/>
      <c r="DI219" s="292"/>
      <c r="DJ219" s="292"/>
      <c r="DK219" s="292"/>
      <c r="DL219" s="292"/>
      <c r="DM219" s="292"/>
      <c r="DN219" s="292"/>
      <c r="DO219" s="292"/>
      <c r="DP219" s="293"/>
      <c r="DQ219" s="141"/>
      <c r="DR219" s="291"/>
      <c r="DS219" s="292"/>
      <c r="DT219" s="292"/>
      <c r="DU219" s="292"/>
      <c r="DV219" s="292"/>
      <c r="DW219" s="292"/>
      <c r="DX219" s="292"/>
      <c r="DY219" s="292"/>
      <c r="DZ219" s="292"/>
      <c r="EA219" s="292"/>
      <c r="EB219" s="292"/>
      <c r="EC219" s="292"/>
      <c r="ED219" s="292"/>
      <c r="EE219" s="292"/>
      <c r="EF219" s="301"/>
      <c r="EG219" s="301"/>
      <c r="EH219" s="301"/>
      <c r="EI219" s="301"/>
      <c r="EJ219" s="301"/>
      <c r="EK219" s="301"/>
      <c r="EL219" s="301"/>
      <c r="EM219" s="301"/>
      <c r="EN219" s="301"/>
      <c r="EO219" s="317">
        <f t="shared" si="145"/>
        <v>0</v>
      </c>
      <c r="EP219" s="301"/>
      <c r="EQ219" s="293"/>
      <c r="ES219" s="288">
        <f t="shared" si="146"/>
        <v>2014</v>
      </c>
      <c r="ET219" s="289">
        <f t="shared" si="147"/>
        <v>0</v>
      </c>
      <c r="EU219" s="290">
        <f t="shared" si="148"/>
        <v>0</v>
      </c>
      <c r="EV219" s="290">
        <f t="shared" si="149"/>
        <v>0</v>
      </c>
      <c r="EW219" s="290">
        <f t="shared" si="150"/>
        <v>0</v>
      </c>
      <c r="EX219" s="291"/>
      <c r="EY219" s="292"/>
      <c r="EZ219" s="292"/>
      <c r="FA219" s="293"/>
      <c r="FB219" s="294">
        <f t="shared" si="151"/>
        <v>0</v>
      </c>
    </row>
    <row r="220" spans="1:158" s="287" customFormat="1" x14ac:dyDescent="0.15">
      <c r="A220" s="296">
        <v>206</v>
      </c>
      <c r="B220" s="297"/>
      <c r="C220" s="298" t="s">
        <v>161</v>
      </c>
      <c r="D220" s="248">
        <f>IF(C220="","",(VLOOKUP(C220,PD!A:B,2,FALSE)))</f>
        <v>12</v>
      </c>
      <c r="E220" s="299" t="s">
        <v>412</v>
      </c>
      <c r="F220" s="299" t="s">
        <v>774</v>
      </c>
      <c r="G220" s="292" t="s">
        <v>788</v>
      </c>
      <c r="H220" s="300">
        <v>5</v>
      </c>
      <c r="I220" s="292" t="s">
        <v>776</v>
      </c>
      <c r="J220" s="300">
        <v>3</v>
      </c>
      <c r="K220" s="293"/>
      <c r="L220" s="291"/>
      <c r="M220" s="292" t="s">
        <v>390</v>
      </c>
      <c r="N220" s="301"/>
      <c r="O220" s="302">
        <v>1</v>
      </c>
      <c r="P220" s="300">
        <v>15</v>
      </c>
      <c r="Q220" s="303">
        <v>12</v>
      </c>
      <c r="R220" s="302">
        <v>1</v>
      </c>
      <c r="S220" s="292"/>
      <c r="T220" s="300"/>
      <c r="U220" s="293"/>
      <c r="V220" s="296" t="s">
        <v>225</v>
      </c>
      <c r="W220" s="292"/>
      <c r="X220" s="292"/>
      <c r="Y220" s="292"/>
      <c r="Z220" s="303"/>
      <c r="AA220" s="291"/>
      <c r="AB220" s="300"/>
      <c r="AC220" s="293"/>
      <c r="AD220" s="304"/>
      <c r="AE220" s="301"/>
      <c r="AF220" s="296">
        <v>1</v>
      </c>
      <c r="AG220" s="297">
        <v>5</v>
      </c>
      <c r="AH220" s="305">
        <v>124.71</v>
      </c>
      <c r="AI220" s="306" t="s">
        <v>407</v>
      </c>
      <c r="AJ220" s="302">
        <v>22</v>
      </c>
      <c r="AK220" s="260">
        <f>IF(AJ220="","",(VLOOKUP(AJ220,償却率表!A:B,2,FALSE)))</f>
        <v>4.5999999999999999E-2</v>
      </c>
      <c r="AL220" s="307" t="s">
        <v>153</v>
      </c>
      <c r="AM220" s="262">
        <f>IF(AL220="","",(VLOOKUP(AL220,PD!G:H,2,FALSE)))</f>
        <v>1</v>
      </c>
      <c r="AN220" s="318"/>
      <c r="AO220" s="309">
        <v>1974</v>
      </c>
      <c r="AP220" s="319"/>
      <c r="AQ220" s="266">
        <v>1974</v>
      </c>
      <c r="AR220" s="267">
        <f t="shared" si="115"/>
        <v>40</v>
      </c>
      <c r="AS220" s="293">
        <v>2001</v>
      </c>
      <c r="AT220" s="311">
        <v>9465600</v>
      </c>
      <c r="AU220" s="312"/>
      <c r="AV220" s="313"/>
      <c r="AW220" s="314"/>
      <c r="AX220" s="296"/>
      <c r="AY220" s="315" t="s">
        <v>309</v>
      </c>
      <c r="AZ220" s="248">
        <f>IF(AY220="","",(VLOOKUP(AY220,PD!J:K,2,FALSE)))</f>
        <v>1</v>
      </c>
      <c r="BA220" s="300">
        <v>2014</v>
      </c>
      <c r="BB220" s="316">
        <f t="shared" si="152"/>
        <v>0</v>
      </c>
      <c r="BC220" s="291"/>
      <c r="BD220" s="292"/>
      <c r="BE220" s="301"/>
      <c r="BF220" s="274">
        <f t="shared" si="116"/>
        <v>0</v>
      </c>
      <c r="BG220" s="275" t="str">
        <f t="shared" si="117"/>
        <v/>
      </c>
      <c r="BH220" s="276" t="str">
        <f t="shared" si="118"/>
        <v/>
      </c>
      <c r="BI220" s="276" t="str">
        <f t="shared" si="119"/>
        <v/>
      </c>
      <c r="BJ220" s="276" t="str">
        <f t="shared" si="120"/>
        <v/>
      </c>
      <c r="BK220" s="276" t="str">
        <f t="shared" si="121"/>
        <v/>
      </c>
      <c r="BL220" s="276" t="str">
        <f t="shared" si="122"/>
        <v/>
      </c>
      <c r="BM220" s="276" t="str">
        <f t="shared" si="123"/>
        <v/>
      </c>
      <c r="BN220" s="276" t="str">
        <f t="shared" si="124"/>
        <v/>
      </c>
      <c r="BO220" s="276" t="str">
        <f t="shared" si="125"/>
        <v/>
      </c>
      <c r="BP220" s="277" t="str">
        <f t="shared" si="126"/>
        <v/>
      </c>
      <c r="BQ220" s="278"/>
      <c r="BR220" s="279"/>
      <c r="BS220" s="280"/>
      <c r="BT220" s="274">
        <f t="shared" si="127"/>
        <v>0</v>
      </c>
      <c r="BU220" s="275" t="str">
        <f t="shared" si="128"/>
        <v/>
      </c>
      <c r="BV220" s="276" t="str">
        <f t="shared" si="129"/>
        <v/>
      </c>
      <c r="BW220" s="276" t="str">
        <f t="shared" si="130"/>
        <v/>
      </c>
      <c r="BX220" s="276" t="str">
        <f t="shared" si="131"/>
        <v/>
      </c>
      <c r="BY220" s="276" t="str">
        <f t="shared" si="132"/>
        <v/>
      </c>
      <c r="BZ220" s="276" t="str">
        <f t="shared" si="133"/>
        <v/>
      </c>
      <c r="CA220" s="276" t="str">
        <f t="shared" si="134"/>
        <v/>
      </c>
      <c r="CB220" s="276" t="str">
        <f t="shared" si="135"/>
        <v/>
      </c>
      <c r="CC220" s="276" t="str">
        <f t="shared" si="136"/>
        <v/>
      </c>
      <c r="CD220" s="276" t="str">
        <f t="shared" si="137"/>
        <v/>
      </c>
      <c r="CE220" s="277" t="str">
        <f t="shared" si="138"/>
        <v/>
      </c>
      <c r="CF220" s="278"/>
      <c r="CG220" s="281"/>
      <c r="CH220" s="281"/>
      <c r="CI220" s="281"/>
      <c r="CJ220" s="280"/>
      <c r="CK220" s="282">
        <f t="shared" si="139"/>
        <v>0</v>
      </c>
      <c r="CL220" s="283">
        <f t="shared" si="140"/>
        <v>9465600</v>
      </c>
      <c r="CM220" s="284">
        <f t="shared" si="141"/>
        <v>0</v>
      </c>
      <c r="CN220" s="284">
        <f t="shared" si="142"/>
        <v>9465599</v>
      </c>
      <c r="CO220" s="284">
        <f t="shared" si="143"/>
        <v>1</v>
      </c>
      <c r="CP220" s="280">
        <f t="shared" si="144"/>
        <v>1</v>
      </c>
      <c r="CQ220" s="285"/>
      <c r="CR220" s="291"/>
      <c r="CS220" s="293"/>
      <c r="CV220" s="291"/>
      <c r="CW220" s="292"/>
      <c r="CX220" s="292"/>
      <c r="CY220" s="292"/>
      <c r="CZ220" s="292"/>
      <c r="DA220" s="292"/>
      <c r="DB220" s="292"/>
      <c r="DC220" s="292"/>
      <c r="DD220" s="292"/>
      <c r="DE220" s="293"/>
      <c r="DF220" s="291"/>
      <c r="DG220" s="292"/>
      <c r="DH220" s="292"/>
      <c r="DI220" s="292"/>
      <c r="DJ220" s="292"/>
      <c r="DK220" s="292"/>
      <c r="DL220" s="292"/>
      <c r="DM220" s="292"/>
      <c r="DN220" s="292"/>
      <c r="DO220" s="292"/>
      <c r="DP220" s="293"/>
      <c r="DQ220" s="141"/>
      <c r="DR220" s="291"/>
      <c r="DS220" s="292"/>
      <c r="DT220" s="292"/>
      <c r="DU220" s="292"/>
      <c r="DV220" s="292"/>
      <c r="DW220" s="292"/>
      <c r="DX220" s="292"/>
      <c r="DY220" s="292"/>
      <c r="DZ220" s="292"/>
      <c r="EA220" s="292"/>
      <c r="EB220" s="292"/>
      <c r="EC220" s="292"/>
      <c r="ED220" s="292"/>
      <c r="EE220" s="292"/>
      <c r="EF220" s="301"/>
      <c r="EG220" s="301"/>
      <c r="EH220" s="301"/>
      <c r="EI220" s="301"/>
      <c r="EJ220" s="301"/>
      <c r="EK220" s="301"/>
      <c r="EL220" s="301"/>
      <c r="EM220" s="301"/>
      <c r="EN220" s="301"/>
      <c r="EO220" s="317">
        <f t="shared" si="145"/>
        <v>0</v>
      </c>
      <c r="EP220" s="301"/>
      <c r="EQ220" s="293"/>
      <c r="ES220" s="288">
        <f t="shared" si="146"/>
        <v>2014</v>
      </c>
      <c r="ET220" s="289">
        <f t="shared" si="147"/>
        <v>0</v>
      </c>
      <c r="EU220" s="290">
        <f t="shared" si="148"/>
        <v>0</v>
      </c>
      <c r="EV220" s="290">
        <f t="shared" si="149"/>
        <v>0</v>
      </c>
      <c r="EW220" s="290">
        <f t="shared" si="150"/>
        <v>0</v>
      </c>
      <c r="EX220" s="291"/>
      <c r="EY220" s="292"/>
      <c r="EZ220" s="292"/>
      <c r="FA220" s="293"/>
      <c r="FB220" s="294">
        <f t="shared" si="151"/>
        <v>0</v>
      </c>
    </row>
    <row r="221" spans="1:158" s="287" customFormat="1" x14ac:dyDescent="0.15">
      <c r="A221" s="296">
        <v>207</v>
      </c>
      <c r="B221" s="297"/>
      <c r="C221" s="298" t="s">
        <v>161</v>
      </c>
      <c r="D221" s="248">
        <f>IF(C221="","",(VLOOKUP(C221,PD!A:B,2,FALSE)))</f>
        <v>12</v>
      </c>
      <c r="E221" s="299" t="s">
        <v>412</v>
      </c>
      <c r="F221" s="299" t="s">
        <v>774</v>
      </c>
      <c r="G221" s="292" t="s">
        <v>789</v>
      </c>
      <c r="H221" s="300">
        <v>5</v>
      </c>
      <c r="I221" s="292" t="s">
        <v>776</v>
      </c>
      <c r="J221" s="300">
        <v>3</v>
      </c>
      <c r="K221" s="293"/>
      <c r="L221" s="291"/>
      <c r="M221" s="292" t="s">
        <v>390</v>
      </c>
      <c r="N221" s="301"/>
      <c r="O221" s="302">
        <v>1</v>
      </c>
      <c r="P221" s="300">
        <v>15</v>
      </c>
      <c r="Q221" s="303">
        <v>12</v>
      </c>
      <c r="R221" s="302">
        <v>1</v>
      </c>
      <c r="S221" s="292"/>
      <c r="T221" s="300"/>
      <c r="U221" s="293"/>
      <c r="V221" s="296" t="s">
        <v>225</v>
      </c>
      <c r="W221" s="292"/>
      <c r="X221" s="292"/>
      <c r="Y221" s="292"/>
      <c r="Z221" s="303"/>
      <c r="AA221" s="291"/>
      <c r="AB221" s="300"/>
      <c r="AC221" s="293"/>
      <c r="AD221" s="304"/>
      <c r="AE221" s="301"/>
      <c r="AF221" s="296">
        <v>1</v>
      </c>
      <c r="AG221" s="297">
        <v>5</v>
      </c>
      <c r="AH221" s="305">
        <v>83.14</v>
      </c>
      <c r="AI221" s="306" t="s">
        <v>407</v>
      </c>
      <c r="AJ221" s="302">
        <v>22</v>
      </c>
      <c r="AK221" s="260">
        <f>IF(AJ221="","",(VLOOKUP(AJ221,償却率表!A:B,2,FALSE)))</f>
        <v>4.5999999999999999E-2</v>
      </c>
      <c r="AL221" s="307" t="s">
        <v>153</v>
      </c>
      <c r="AM221" s="262">
        <f>IF(AL221="","",(VLOOKUP(AL221,PD!G:H,2,FALSE)))</f>
        <v>1</v>
      </c>
      <c r="AN221" s="318"/>
      <c r="AO221" s="309">
        <v>1974</v>
      </c>
      <c r="AP221" s="319"/>
      <c r="AQ221" s="266">
        <v>1974</v>
      </c>
      <c r="AR221" s="267">
        <f t="shared" si="115"/>
        <v>40</v>
      </c>
      <c r="AS221" s="293">
        <v>2001</v>
      </c>
      <c r="AT221" s="311">
        <v>6310400</v>
      </c>
      <c r="AU221" s="312"/>
      <c r="AV221" s="313"/>
      <c r="AW221" s="314"/>
      <c r="AX221" s="296"/>
      <c r="AY221" s="315" t="s">
        <v>309</v>
      </c>
      <c r="AZ221" s="248">
        <f>IF(AY221="","",(VLOOKUP(AY221,PD!J:K,2,FALSE)))</f>
        <v>1</v>
      </c>
      <c r="BA221" s="300">
        <v>2014</v>
      </c>
      <c r="BB221" s="316">
        <f t="shared" si="152"/>
        <v>0</v>
      </c>
      <c r="BC221" s="291"/>
      <c r="BD221" s="292"/>
      <c r="BE221" s="301"/>
      <c r="BF221" s="274">
        <f t="shared" si="116"/>
        <v>0</v>
      </c>
      <c r="BG221" s="275" t="str">
        <f t="shared" si="117"/>
        <v/>
      </c>
      <c r="BH221" s="276" t="str">
        <f t="shared" si="118"/>
        <v/>
      </c>
      <c r="BI221" s="276" t="str">
        <f t="shared" si="119"/>
        <v/>
      </c>
      <c r="BJ221" s="276" t="str">
        <f t="shared" si="120"/>
        <v/>
      </c>
      <c r="BK221" s="276" t="str">
        <f t="shared" si="121"/>
        <v/>
      </c>
      <c r="BL221" s="276" t="str">
        <f t="shared" si="122"/>
        <v/>
      </c>
      <c r="BM221" s="276" t="str">
        <f t="shared" si="123"/>
        <v/>
      </c>
      <c r="BN221" s="276" t="str">
        <f t="shared" si="124"/>
        <v/>
      </c>
      <c r="BO221" s="276" t="str">
        <f t="shared" si="125"/>
        <v/>
      </c>
      <c r="BP221" s="277" t="str">
        <f t="shared" si="126"/>
        <v/>
      </c>
      <c r="BQ221" s="278"/>
      <c r="BR221" s="279"/>
      <c r="BS221" s="280"/>
      <c r="BT221" s="274">
        <f t="shared" si="127"/>
        <v>0</v>
      </c>
      <c r="BU221" s="275" t="str">
        <f t="shared" si="128"/>
        <v/>
      </c>
      <c r="BV221" s="276" t="str">
        <f t="shared" si="129"/>
        <v/>
      </c>
      <c r="BW221" s="276" t="str">
        <f t="shared" si="130"/>
        <v/>
      </c>
      <c r="BX221" s="276" t="str">
        <f t="shared" si="131"/>
        <v/>
      </c>
      <c r="BY221" s="276" t="str">
        <f t="shared" si="132"/>
        <v/>
      </c>
      <c r="BZ221" s="276" t="str">
        <f t="shared" si="133"/>
        <v/>
      </c>
      <c r="CA221" s="276" t="str">
        <f t="shared" si="134"/>
        <v/>
      </c>
      <c r="CB221" s="276" t="str">
        <f t="shared" si="135"/>
        <v/>
      </c>
      <c r="CC221" s="276" t="str">
        <f t="shared" si="136"/>
        <v/>
      </c>
      <c r="CD221" s="276" t="str">
        <f t="shared" si="137"/>
        <v/>
      </c>
      <c r="CE221" s="277" t="str">
        <f t="shared" si="138"/>
        <v/>
      </c>
      <c r="CF221" s="278"/>
      <c r="CG221" s="281"/>
      <c r="CH221" s="281"/>
      <c r="CI221" s="281"/>
      <c r="CJ221" s="280"/>
      <c r="CK221" s="282">
        <f t="shared" si="139"/>
        <v>0</v>
      </c>
      <c r="CL221" s="283">
        <f t="shared" si="140"/>
        <v>6310400</v>
      </c>
      <c r="CM221" s="284">
        <f t="shared" si="141"/>
        <v>0</v>
      </c>
      <c r="CN221" s="284">
        <f t="shared" si="142"/>
        <v>6310399</v>
      </c>
      <c r="CO221" s="284">
        <f t="shared" si="143"/>
        <v>1</v>
      </c>
      <c r="CP221" s="280">
        <f t="shared" si="144"/>
        <v>1</v>
      </c>
      <c r="CQ221" s="285"/>
      <c r="CR221" s="291"/>
      <c r="CS221" s="293"/>
      <c r="CV221" s="291"/>
      <c r="CW221" s="292"/>
      <c r="CX221" s="292"/>
      <c r="CY221" s="292"/>
      <c r="CZ221" s="292"/>
      <c r="DA221" s="292"/>
      <c r="DB221" s="292"/>
      <c r="DC221" s="292"/>
      <c r="DD221" s="292"/>
      <c r="DE221" s="293"/>
      <c r="DF221" s="291"/>
      <c r="DG221" s="292"/>
      <c r="DH221" s="292"/>
      <c r="DI221" s="292"/>
      <c r="DJ221" s="292"/>
      <c r="DK221" s="292"/>
      <c r="DL221" s="292"/>
      <c r="DM221" s="292"/>
      <c r="DN221" s="292"/>
      <c r="DO221" s="292"/>
      <c r="DP221" s="293"/>
      <c r="DQ221" s="141"/>
      <c r="DR221" s="291"/>
      <c r="DS221" s="292"/>
      <c r="DT221" s="292"/>
      <c r="DU221" s="292"/>
      <c r="DV221" s="292"/>
      <c r="DW221" s="292"/>
      <c r="DX221" s="292"/>
      <c r="DY221" s="292"/>
      <c r="DZ221" s="292"/>
      <c r="EA221" s="292"/>
      <c r="EB221" s="292"/>
      <c r="EC221" s="292"/>
      <c r="ED221" s="292"/>
      <c r="EE221" s="292"/>
      <c r="EF221" s="301"/>
      <c r="EG221" s="301"/>
      <c r="EH221" s="301"/>
      <c r="EI221" s="301"/>
      <c r="EJ221" s="301"/>
      <c r="EK221" s="301"/>
      <c r="EL221" s="301"/>
      <c r="EM221" s="301"/>
      <c r="EN221" s="301"/>
      <c r="EO221" s="317">
        <f t="shared" si="145"/>
        <v>0</v>
      </c>
      <c r="EP221" s="301"/>
      <c r="EQ221" s="293"/>
      <c r="ES221" s="288">
        <f t="shared" si="146"/>
        <v>2014</v>
      </c>
      <c r="ET221" s="289">
        <f t="shared" si="147"/>
        <v>0</v>
      </c>
      <c r="EU221" s="290">
        <f t="shared" si="148"/>
        <v>0</v>
      </c>
      <c r="EV221" s="290">
        <f t="shared" si="149"/>
        <v>0</v>
      </c>
      <c r="EW221" s="290">
        <f t="shared" si="150"/>
        <v>0</v>
      </c>
      <c r="EX221" s="291"/>
      <c r="EY221" s="292"/>
      <c r="EZ221" s="292"/>
      <c r="FA221" s="293"/>
      <c r="FB221" s="294">
        <f t="shared" si="151"/>
        <v>0</v>
      </c>
    </row>
    <row r="222" spans="1:158" s="287" customFormat="1" x14ac:dyDescent="0.15">
      <c r="A222" s="296">
        <v>208</v>
      </c>
      <c r="B222" s="297"/>
      <c r="C222" s="298" t="s">
        <v>161</v>
      </c>
      <c r="D222" s="248">
        <f>IF(C222="","",(VLOOKUP(C222,PD!A:B,2,FALSE)))</f>
        <v>12</v>
      </c>
      <c r="E222" s="299" t="s">
        <v>412</v>
      </c>
      <c r="F222" s="299" t="s">
        <v>774</v>
      </c>
      <c r="G222" s="292" t="s">
        <v>790</v>
      </c>
      <c r="H222" s="300">
        <v>5</v>
      </c>
      <c r="I222" s="292" t="s">
        <v>776</v>
      </c>
      <c r="J222" s="300">
        <v>3</v>
      </c>
      <c r="K222" s="293"/>
      <c r="L222" s="291"/>
      <c r="M222" s="292" t="s">
        <v>390</v>
      </c>
      <c r="N222" s="301"/>
      <c r="O222" s="302">
        <v>1</v>
      </c>
      <c r="P222" s="300">
        <v>15</v>
      </c>
      <c r="Q222" s="303">
        <v>12</v>
      </c>
      <c r="R222" s="302">
        <v>1</v>
      </c>
      <c r="S222" s="292"/>
      <c r="T222" s="300"/>
      <c r="U222" s="293"/>
      <c r="V222" s="296" t="s">
        <v>225</v>
      </c>
      <c r="W222" s="292"/>
      <c r="X222" s="292"/>
      <c r="Y222" s="292"/>
      <c r="Z222" s="303"/>
      <c r="AA222" s="291"/>
      <c r="AB222" s="300"/>
      <c r="AC222" s="293"/>
      <c r="AD222" s="304"/>
      <c r="AE222" s="301"/>
      <c r="AF222" s="296">
        <v>1</v>
      </c>
      <c r="AG222" s="297">
        <v>5</v>
      </c>
      <c r="AH222" s="305">
        <v>83.14</v>
      </c>
      <c r="AI222" s="306" t="s">
        <v>407</v>
      </c>
      <c r="AJ222" s="302">
        <v>22</v>
      </c>
      <c r="AK222" s="260">
        <f>IF(AJ222="","",(VLOOKUP(AJ222,償却率表!A:B,2,FALSE)))</f>
        <v>4.5999999999999999E-2</v>
      </c>
      <c r="AL222" s="307" t="s">
        <v>153</v>
      </c>
      <c r="AM222" s="262">
        <f>IF(AL222="","",(VLOOKUP(AL222,PD!G:H,2,FALSE)))</f>
        <v>1</v>
      </c>
      <c r="AN222" s="318"/>
      <c r="AO222" s="309">
        <v>1974</v>
      </c>
      <c r="AP222" s="319"/>
      <c r="AQ222" s="266">
        <v>1974</v>
      </c>
      <c r="AR222" s="267">
        <f t="shared" si="115"/>
        <v>40</v>
      </c>
      <c r="AS222" s="293">
        <v>2001</v>
      </c>
      <c r="AT222" s="311">
        <v>6310400</v>
      </c>
      <c r="AU222" s="312"/>
      <c r="AV222" s="313"/>
      <c r="AW222" s="314"/>
      <c r="AX222" s="296"/>
      <c r="AY222" s="315" t="s">
        <v>309</v>
      </c>
      <c r="AZ222" s="248">
        <f>IF(AY222="","",(VLOOKUP(AY222,PD!J:K,2,FALSE)))</f>
        <v>1</v>
      </c>
      <c r="BA222" s="300">
        <v>2014</v>
      </c>
      <c r="BB222" s="316">
        <f t="shared" si="152"/>
        <v>0</v>
      </c>
      <c r="BC222" s="291"/>
      <c r="BD222" s="292"/>
      <c r="BE222" s="301"/>
      <c r="BF222" s="274">
        <f t="shared" si="116"/>
        <v>0</v>
      </c>
      <c r="BG222" s="275" t="str">
        <f t="shared" si="117"/>
        <v/>
      </c>
      <c r="BH222" s="276" t="str">
        <f t="shared" si="118"/>
        <v/>
      </c>
      <c r="BI222" s="276" t="str">
        <f t="shared" si="119"/>
        <v/>
      </c>
      <c r="BJ222" s="276" t="str">
        <f t="shared" si="120"/>
        <v/>
      </c>
      <c r="BK222" s="276" t="str">
        <f t="shared" si="121"/>
        <v/>
      </c>
      <c r="BL222" s="276" t="str">
        <f t="shared" si="122"/>
        <v/>
      </c>
      <c r="BM222" s="276" t="str">
        <f t="shared" si="123"/>
        <v/>
      </c>
      <c r="BN222" s="276" t="str">
        <f t="shared" si="124"/>
        <v/>
      </c>
      <c r="BO222" s="276" t="str">
        <f t="shared" si="125"/>
        <v/>
      </c>
      <c r="BP222" s="277" t="str">
        <f t="shared" si="126"/>
        <v/>
      </c>
      <c r="BQ222" s="278"/>
      <c r="BR222" s="279"/>
      <c r="BS222" s="280"/>
      <c r="BT222" s="274">
        <f t="shared" si="127"/>
        <v>0</v>
      </c>
      <c r="BU222" s="275" t="str">
        <f t="shared" si="128"/>
        <v/>
      </c>
      <c r="BV222" s="276" t="str">
        <f t="shared" si="129"/>
        <v/>
      </c>
      <c r="BW222" s="276" t="str">
        <f t="shared" si="130"/>
        <v/>
      </c>
      <c r="BX222" s="276" t="str">
        <f t="shared" si="131"/>
        <v/>
      </c>
      <c r="BY222" s="276" t="str">
        <f t="shared" si="132"/>
        <v/>
      </c>
      <c r="BZ222" s="276" t="str">
        <f t="shared" si="133"/>
        <v/>
      </c>
      <c r="CA222" s="276" t="str">
        <f t="shared" si="134"/>
        <v/>
      </c>
      <c r="CB222" s="276" t="str">
        <f t="shared" si="135"/>
        <v/>
      </c>
      <c r="CC222" s="276" t="str">
        <f t="shared" si="136"/>
        <v/>
      </c>
      <c r="CD222" s="276" t="str">
        <f t="shared" si="137"/>
        <v/>
      </c>
      <c r="CE222" s="277" t="str">
        <f t="shared" si="138"/>
        <v/>
      </c>
      <c r="CF222" s="278"/>
      <c r="CG222" s="281"/>
      <c r="CH222" s="281"/>
      <c r="CI222" s="281"/>
      <c r="CJ222" s="280"/>
      <c r="CK222" s="282">
        <f t="shared" si="139"/>
        <v>0</v>
      </c>
      <c r="CL222" s="283">
        <f t="shared" si="140"/>
        <v>6310400</v>
      </c>
      <c r="CM222" s="284">
        <f t="shared" si="141"/>
        <v>0</v>
      </c>
      <c r="CN222" s="284">
        <f t="shared" si="142"/>
        <v>6310399</v>
      </c>
      <c r="CO222" s="284">
        <f t="shared" si="143"/>
        <v>1</v>
      </c>
      <c r="CP222" s="280">
        <f t="shared" si="144"/>
        <v>1</v>
      </c>
      <c r="CQ222" s="285"/>
      <c r="CR222" s="291"/>
      <c r="CS222" s="293"/>
      <c r="CV222" s="291"/>
      <c r="CW222" s="292"/>
      <c r="CX222" s="292"/>
      <c r="CY222" s="292"/>
      <c r="CZ222" s="292"/>
      <c r="DA222" s="292"/>
      <c r="DB222" s="292"/>
      <c r="DC222" s="292"/>
      <c r="DD222" s="292"/>
      <c r="DE222" s="293"/>
      <c r="DF222" s="291"/>
      <c r="DG222" s="292"/>
      <c r="DH222" s="292"/>
      <c r="DI222" s="292"/>
      <c r="DJ222" s="292"/>
      <c r="DK222" s="292"/>
      <c r="DL222" s="292"/>
      <c r="DM222" s="292"/>
      <c r="DN222" s="292"/>
      <c r="DO222" s="292"/>
      <c r="DP222" s="293"/>
      <c r="DQ222" s="141"/>
      <c r="DR222" s="291"/>
      <c r="DS222" s="292"/>
      <c r="DT222" s="292"/>
      <c r="DU222" s="292"/>
      <c r="DV222" s="292"/>
      <c r="DW222" s="292"/>
      <c r="DX222" s="292"/>
      <c r="DY222" s="292"/>
      <c r="DZ222" s="292"/>
      <c r="EA222" s="292"/>
      <c r="EB222" s="292"/>
      <c r="EC222" s="292"/>
      <c r="ED222" s="292"/>
      <c r="EE222" s="292"/>
      <c r="EF222" s="301"/>
      <c r="EG222" s="301"/>
      <c r="EH222" s="301"/>
      <c r="EI222" s="301"/>
      <c r="EJ222" s="301"/>
      <c r="EK222" s="301"/>
      <c r="EL222" s="301"/>
      <c r="EM222" s="301"/>
      <c r="EN222" s="301"/>
      <c r="EO222" s="317">
        <f t="shared" si="145"/>
        <v>0</v>
      </c>
      <c r="EP222" s="301"/>
      <c r="EQ222" s="293"/>
      <c r="ES222" s="288">
        <f t="shared" si="146"/>
        <v>2014</v>
      </c>
      <c r="ET222" s="289">
        <f t="shared" si="147"/>
        <v>0</v>
      </c>
      <c r="EU222" s="290">
        <f t="shared" si="148"/>
        <v>0</v>
      </c>
      <c r="EV222" s="290">
        <f t="shared" si="149"/>
        <v>0</v>
      </c>
      <c r="EW222" s="290">
        <f t="shared" si="150"/>
        <v>0</v>
      </c>
      <c r="EX222" s="291"/>
      <c r="EY222" s="292"/>
      <c r="EZ222" s="292"/>
      <c r="FA222" s="293"/>
      <c r="FB222" s="294">
        <f t="shared" si="151"/>
        <v>0</v>
      </c>
    </row>
    <row r="223" spans="1:158" s="287" customFormat="1" x14ac:dyDescent="0.15">
      <c r="A223" s="296">
        <v>209</v>
      </c>
      <c r="B223" s="297"/>
      <c r="C223" s="298" t="s">
        <v>161</v>
      </c>
      <c r="D223" s="248">
        <f>IF(C223="","",(VLOOKUP(C223,PD!A:B,2,FALSE)))</f>
        <v>12</v>
      </c>
      <c r="E223" s="299" t="s">
        <v>412</v>
      </c>
      <c r="F223" s="299" t="s">
        <v>774</v>
      </c>
      <c r="G223" s="292" t="s">
        <v>791</v>
      </c>
      <c r="H223" s="300">
        <v>5</v>
      </c>
      <c r="I223" s="292" t="s">
        <v>776</v>
      </c>
      <c r="J223" s="300">
        <v>3</v>
      </c>
      <c r="K223" s="293"/>
      <c r="L223" s="291"/>
      <c r="M223" s="292" t="s">
        <v>390</v>
      </c>
      <c r="N223" s="301"/>
      <c r="O223" s="302">
        <v>1</v>
      </c>
      <c r="P223" s="300">
        <v>15</v>
      </c>
      <c r="Q223" s="303">
        <v>12</v>
      </c>
      <c r="R223" s="302">
        <v>1</v>
      </c>
      <c r="S223" s="292"/>
      <c r="T223" s="300"/>
      <c r="U223" s="293"/>
      <c r="V223" s="296" t="s">
        <v>225</v>
      </c>
      <c r="W223" s="292"/>
      <c r="X223" s="292"/>
      <c r="Y223" s="292"/>
      <c r="Z223" s="303"/>
      <c r="AA223" s="291"/>
      <c r="AB223" s="300"/>
      <c r="AC223" s="293"/>
      <c r="AD223" s="304"/>
      <c r="AE223" s="301"/>
      <c r="AF223" s="296">
        <v>1</v>
      </c>
      <c r="AG223" s="297">
        <v>5</v>
      </c>
      <c r="AH223" s="305">
        <v>124.71</v>
      </c>
      <c r="AI223" s="306" t="s">
        <v>407</v>
      </c>
      <c r="AJ223" s="302">
        <v>22</v>
      </c>
      <c r="AK223" s="260">
        <f>IF(AJ223="","",(VLOOKUP(AJ223,償却率表!A:B,2,FALSE)))</f>
        <v>4.5999999999999999E-2</v>
      </c>
      <c r="AL223" s="307" t="s">
        <v>153</v>
      </c>
      <c r="AM223" s="262">
        <f>IF(AL223="","",(VLOOKUP(AL223,PD!G:H,2,FALSE)))</f>
        <v>1</v>
      </c>
      <c r="AN223" s="318"/>
      <c r="AO223" s="309">
        <v>1974</v>
      </c>
      <c r="AP223" s="319"/>
      <c r="AQ223" s="266">
        <v>1974</v>
      </c>
      <c r="AR223" s="267">
        <f t="shared" si="115"/>
        <v>40</v>
      </c>
      <c r="AS223" s="293">
        <v>2001</v>
      </c>
      <c r="AT223" s="311">
        <v>9465600</v>
      </c>
      <c r="AU223" s="312"/>
      <c r="AV223" s="313"/>
      <c r="AW223" s="314"/>
      <c r="AX223" s="296"/>
      <c r="AY223" s="315" t="s">
        <v>309</v>
      </c>
      <c r="AZ223" s="248">
        <f>IF(AY223="","",(VLOOKUP(AY223,PD!J:K,2,FALSE)))</f>
        <v>1</v>
      </c>
      <c r="BA223" s="300">
        <v>2014</v>
      </c>
      <c r="BB223" s="316">
        <f t="shared" si="152"/>
        <v>0</v>
      </c>
      <c r="BC223" s="291"/>
      <c r="BD223" s="292"/>
      <c r="BE223" s="301"/>
      <c r="BF223" s="274">
        <f t="shared" si="116"/>
        <v>0</v>
      </c>
      <c r="BG223" s="275" t="str">
        <f t="shared" si="117"/>
        <v/>
      </c>
      <c r="BH223" s="276" t="str">
        <f t="shared" si="118"/>
        <v/>
      </c>
      <c r="BI223" s="276" t="str">
        <f t="shared" si="119"/>
        <v/>
      </c>
      <c r="BJ223" s="276" t="str">
        <f t="shared" si="120"/>
        <v/>
      </c>
      <c r="BK223" s="276" t="str">
        <f t="shared" si="121"/>
        <v/>
      </c>
      <c r="BL223" s="276" t="str">
        <f t="shared" si="122"/>
        <v/>
      </c>
      <c r="BM223" s="276" t="str">
        <f t="shared" si="123"/>
        <v/>
      </c>
      <c r="BN223" s="276" t="str">
        <f t="shared" si="124"/>
        <v/>
      </c>
      <c r="BO223" s="276" t="str">
        <f t="shared" si="125"/>
        <v/>
      </c>
      <c r="BP223" s="277" t="str">
        <f t="shared" si="126"/>
        <v/>
      </c>
      <c r="BQ223" s="278"/>
      <c r="BR223" s="279"/>
      <c r="BS223" s="280"/>
      <c r="BT223" s="274">
        <f t="shared" si="127"/>
        <v>0</v>
      </c>
      <c r="BU223" s="275" t="str">
        <f t="shared" si="128"/>
        <v/>
      </c>
      <c r="BV223" s="276" t="str">
        <f t="shared" si="129"/>
        <v/>
      </c>
      <c r="BW223" s="276" t="str">
        <f t="shared" si="130"/>
        <v/>
      </c>
      <c r="BX223" s="276" t="str">
        <f t="shared" si="131"/>
        <v/>
      </c>
      <c r="BY223" s="276" t="str">
        <f t="shared" si="132"/>
        <v/>
      </c>
      <c r="BZ223" s="276" t="str">
        <f t="shared" si="133"/>
        <v/>
      </c>
      <c r="CA223" s="276" t="str">
        <f t="shared" si="134"/>
        <v/>
      </c>
      <c r="CB223" s="276" t="str">
        <f t="shared" si="135"/>
        <v/>
      </c>
      <c r="CC223" s="276" t="str">
        <f t="shared" si="136"/>
        <v/>
      </c>
      <c r="CD223" s="276" t="str">
        <f t="shared" si="137"/>
        <v/>
      </c>
      <c r="CE223" s="277" t="str">
        <f t="shared" si="138"/>
        <v/>
      </c>
      <c r="CF223" s="278"/>
      <c r="CG223" s="281"/>
      <c r="CH223" s="281"/>
      <c r="CI223" s="281"/>
      <c r="CJ223" s="280"/>
      <c r="CK223" s="282">
        <f t="shared" si="139"/>
        <v>0</v>
      </c>
      <c r="CL223" s="283">
        <f t="shared" si="140"/>
        <v>9465600</v>
      </c>
      <c r="CM223" s="284">
        <f t="shared" si="141"/>
        <v>0</v>
      </c>
      <c r="CN223" s="284">
        <f t="shared" si="142"/>
        <v>9465599</v>
      </c>
      <c r="CO223" s="284">
        <f t="shared" si="143"/>
        <v>1</v>
      </c>
      <c r="CP223" s="280">
        <f t="shared" si="144"/>
        <v>1</v>
      </c>
      <c r="CQ223" s="285"/>
      <c r="CR223" s="291"/>
      <c r="CS223" s="293"/>
      <c r="CV223" s="291"/>
      <c r="CW223" s="292"/>
      <c r="CX223" s="292"/>
      <c r="CY223" s="292"/>
      <c r="CZ223" s="292"/>
      <c r="DA223" s="292"/>
      <c r="DB223" s="292"/>
      <c r="DC223" s="292"/>
      <c r="DD223" s="292"/>
      <c r="DE223" s="293"/>
      <c r="DF223" s="291"/>
      <c r="DG223" s="292"/>
      <c r="DH223" s="292"/>
      <c r="DI223" s="292"/>
      <c r="DJ223" s="292"/>
      <c r="DK223" s="292"/>
      <c r="DL223" s="292"/>
      <c r="DM223" s="292"/>
      <c r="DN223" s="292"/>
      <c r="DO223" s="292"/>
      <c r="DP223" s="293"/>
      <c r="DQ223" s="141"/>
      <c r="DR223" s="291"/>
      <c r="DS223" s="292"/>
      <c r="DT223" s="292"/>
      <c r="DU223" s="292"/>
      <c r="DV223" s="292"/>
      <c r="DW223" s="292"/>
      <c r="DX223" s="292"/>
      <c r="DY223" s="292"/>
      <c r="DZ223" s="292"/>
      <c r="EA223" s="292"/>
      <c r="EB223" s="292"/>
      <c r="EC223" s="292"/>
      <c r="ED223" s="292"/>
      <c r="EE223" s="292"/>
      <c r="EF223" s="301"/>
      <c r="EG223" s="301"/>
      <c r="EH223" s="301"/>
      <c r="EI223" s="301"/>
      <c r="EJ223" s="301"/>
      <c r="EK223" s="301"/>
      <c r="EL223" s="301"/>
      <c r="EM223" s="301"/>
      <c r="EN223" s="301"/>
      <c r="EO223" s="317">
        <f t="shared" si="145"/>
        <v>0</v>
      </c>
      <c r="EP223" s="301"/>
      <c r="EQ223" s="293"/>
      <c r="ES223" s="288">
        <f t="shared" si="146"/>
        <v>2014</v>
      </c>
      <c r="ET223" s="289">
        <f t="shared" si="147"/>
        <v>0</v>
      </c>
      <c r="EU223" s="290">
        <f t="shared" si="148"/>
        <v>0</v>
      </c>
      <c r="EV223" s="290">
        <f t="shared" si="149"/>
        <v>0</v>
      </c>
      <c r="EW223" s="290">
        <f t="shared" si="150"/>
        <v>0</v>
      </c>
      <c r="EX223" s="291"/>
      <c r="EY223" s="292"/>
      <c r="EZ223" s="292"/>
      <c r="FA223" s="293"/>
      <c r="FB223" s="294">
        <f t="shared" si="151"/>
        <v>0</v>
      </c>
    </row>
    <row r="224" spans="1:158" s="287" customFormat="1" x14ac:dyDescent="0.15">
      <c r="A224" s="296">
        <v>210</v>
      </c>
      <c r="B224" s="297"/>
      <c r="C224" s="298" t="s">
        <v>161</v>
      </c>
      <c r="D224" s="248">
        <f>IF(C224="","",(VLOOKUP(C224,PD!A:B,2,FALSE)))</f>
        <v>12</v>
      </c>
      <c r="E224" s="299" t="s">
        <v>412</v>
      </c>
      <c r="F224" s="299" t="s">
        <v>792</v>
      </c>
      <c r="G224" s="292" t="s">
        <v>420</v>
      </c>
      <c r="H224" s="300">
        <v>11</v>
      </c>
      <c r="I224" s="292" t="s">
        <v>793</v>
      </c>
      <c r="J224" s="300">
        <v>1</v>
      </c>
      <c r="K224" s="293"/>
      <c r="L224" s="291"/>
      <c r="M224" s="292" t="s">
        <v>390</v>
      </c>
      <c r="N224" s="301"/>
      <c r="O224" s="302">
        <v>1</v>
      </c>
      <c r="P224" s="300">
        <v>15</v>
      </c>
      <c r="Q224" s="303">
        <v>10</v>
      </c>
      <c r="R224" s="302">
        <v>1</v>
      </c>
      <c r="S224" s="292"/>
      <c r="T224" s="300"/>
      <c r="U224" s="293"/>
      <c r="V224" s="296" t="s">
        <v>225</v>
      </c>
      <c r="W224" s="292" t="s">
        <v>794</v>
      </c>
      <c r="X224" s="292"/>
      <c r="Y224" s="292"/>
      <c r="Z224" s="303"/>
      <c r="AA224" s="291"/>
      <c r="AB224" s="300"/>
      <c r="AC224" s="293"/>
      <c r="AD224" s="304"/>
      <c r="AE224" s="301"/>
      <c r="AF224" s="296">
        <v>1</v>
      </c>
      <c r="AG224" s="297">
        <v>5</v>
      </c>
      <c r="AH224" s="305">
        <v>127.5</v>
      </c>
      <c r="AI224" s="306" t="s">
        <v>407</v>
      </c>
      <c r="AJ224" s="302">
        <v>22</v>
      </c>
      <c r="AK224" s="260">
        <f>IF(AJ224="","",(VLOOKUP(AJ224,償却率表!A:B,2,FALSE)))</f>
        <v>4.5999999999999999E-2</v>
      </c>
      <c r="AL224" s="307" t="s">
        <v>153</v>
      </c>
      <c r="AM224" s="262">
        <f>IF(AL224="","",(VLOOKUP(AL224,PD!G:H,2,FALSE)))</f>
        <v>1</v>
      </c>
      <c r="AN224" s="318" t="s">
        <v>795</v>
      </c>
      <c r="AO224" s="309">
        <v>1970</v>
      </c>
      <c r="AP224" s="319" t="s">
        <v>795</v>
      </c>
      <c r="AQ224" s="266">
        <v>1970</v>
      </c>
      <c r="AR224" s="267">
        <f t="shared" si="115"/>
        <v>44</v>
      </c>
      <c r="AS224" s="293" t="s">
        <v>226</v>
      </c>
      <c r="AT224" s="311">
        <v>12060000</v>
      </c>
      <c r="AU224" s="312"/>
      <c r="AV224" s="313"/>
      <c r="AW224" s="314"/>
      <c r="AX224" s="296"/>
      <c r="AY224" s="315" t="s">
        <v>309</v>
      </c>
      <c r="AZ224" s="248">
        <f>IF(AY224="","",(VLOOKUP(AY224,PD!J:K,2,FALSE)))</f>
        <v>1</v>
      </c>
      <c r="BA224" s="300">
        <v>2014</v>
      </c>
      <c r="BB224" s="316">
        <f t="shared" si="152"/>
        <v>0</v>
      </c>
      <c r="BC224" s="291"/>
      <c r="BD224" s="292"/>
      <c r="BE224" s="301"/>
      <c r="BF224" s="274">
        <f t="shared" si="116"/>
        <v>0</v>
      </c>
      <c r="BG224" s="275" t="str">
        <f t="shared" si="117"/>
        <v/>
      </c>
      <c r="BH224" s="276" t="str">
        <f t="shared" si="118"/>
        <v/>
      </c>
      <c r="BI224" s="276" t="str">
        <f t="shared" si="119"/>
        <v/>
      </c>
      <c r="BJ224" s="276" t="str">
        <f t="shared" si="120"/>
        <v/>
      </c>
      <c r="BK224" s="276" t="str">
        <f t="shared" si="121"/>
        <v/>
      </c>
      <c r="BL224" s="276" t="str">
        <f t="shared" si="122"/>
        <v/>
      </c>
      <c r="BM224" s="276" t="str">
        <f t="shared" si="123"/>
        <v/>
      </c>
      <c r="BN224" s="276" t="str">
        <f t="shared" si="124"/>
        <v/>
      </c>
      <c r="BO224" s="276" t="str">
        <f t="shared" si="125"/>
        <v/>
      </c>
      <c r="BP224" s="277" t="str">
        <f t="shared" si="126"/>
        <v/>
      </c>
      <c r="BQ224" s="278"/>
      <c r="BR224" s="279"/>
      <c r="BS224" s="280"/>
      <c r="BT224" s="274">
        <f t="shared" si="127"/>
        <v>0</v>
      </c>
      <c r="BU224" s="275" t="str">
        <f t="shared" si="128"/>
        <v/>
      </c>
      <c r="BV224" s="276" t="str">
        <f t="shared" si="129"/>
        <v/>
      </c>
      <c r="BW224" s="276" t="str">
        <f t="shared" si="130"/>
        <v/>
      </c>
      <c r="BX224" s="276" t="str">
        <f t="shared" si="131"/>
        <v/>
      </c>
      <c r="BY224" s="276" t="str">
        <f t="shared" si="132"/>
        <v/>
      </c>
      <c r="BZ224" s="276" t="str">
        <f t="shared" si="133"/>
        <v/>
      </c>
      <c r="CA224" s="276" t="str">
        <f t="shared" si="134"/>
        <v/>
      </c>
      <c r="CB224" s="276" t="str">
        <f t="shared" si="135"/>
        <v/>
      </c>
      <c r="CC224" s="276" t="str">
        <f t="shared" si="136"/>
        <v/>
      </c>
      <c r="CD224" s="276" t="str">
        <f t="shared" si="137"/>
        <v/>
      </c>
      <c r="CE224" s="277" t="str">
        <f t="shared" si="138"/>
        <v/>
      </c>
      <c r="CF224" s="278"/>
      <c r="CG224" s="281"/>
      <c r="CH224" s="281"/>
      <c r="CI224" s="281"/>
      <c r="CJ224" s="280"/>
      <c r="CK224" s="282">
        <f t="shared" si="139"/>
        <v>0</v>
      </c>
      <c r="CL224" s="283">
        <f t="shared" si="140"/>
        <v>12060000</v>
      </c>
      <c r="CM224" s="284">
        <f t="shared" si="141"/>
        <v>0</v>
      </c>
      <c r="CN224" s="284">
        <f t="shared" si="142"/>
        <v>12059999</v>
      </c>
      <c r="CO224" s="284">
        <f t="shared" si="143"/>
        <v>1</v>
      </c>
      <c r="CP224" s="280">
        <f t="shared" si="144"/>
        <v>1</v>
      </c>
      <c r="CQ224" s="285"/>
      <c r="CR224" s="291"/>
      <c r="CS224" s="293"/>
      <c r="CV224" s="291"/>
      <c r="CW224" s="292"/>
      <c r="CX224" s="292"/>
      <c r="CY224" s="292"/>
      <c r="CZ224" s="292"/>
      <c r="DA224" s="292"/>
      <c r="DB224" s="292"/>
      <c r="DC224" s="292"/>
      <c r="DD224" s="292"/>
      <c r="DE224" s="293"/>
      <c r="DF224" s="291"/>
      <c r="DG224" s="292"/>
      <c r="DH224" s="292"/>
      <c r="DI224" s="292"/>
      <c r="DJ224" s="292"/>
      <c r="DK224" s="292"/>
      <c r="DL224" s="292"/>
      <c r="DM224" s="292"/>
      <c r="DN224" s="292"/>
      <c r="DO224" s="292"/>
      <c r="DP224" s="293"/>
      <c r="DQ224" s="141"/>
      <c r="DR224" s="291"/>
      <c r="DS224" s="292"/>
      <c r="DT224" s="292"/>
      <c r="DU224" s="292"/>
      <c r="DV224" s="292"/>
      <c r="DW224" s="292"/>
      <c r="DX224" s="292"/>
      <c r="DY224" s="292"/>
      <c r="DZ224" s="292"/>
      <c r="EA224" s="292"/>
      <c r="EB224" s="292"/>
      <c r="EC224" s="292"/>
      <c r="ED224" s="292"/>
      <c r="EE224" s="292"/>
      <c r="EF224" s="301"/>
      <c r="EG224" s="301"/>
      <c r="EH224" s="301"/>
      <c r="EI224" s="301"/>
      <c r="EJ224" s="301"/>
      <c r="EK224" s="301"/>
      <c r="EL224" s="301"/>
      <c r="EM224" s="301"/>
      <c r="EN224" s="301"/>
      <c r="EO224" s="317">
        <f t="shared" si="145"/>
        <v>0</v>
      </c>
      <c r="EP224" s="301"/>
      <c r="EQ224" s="293"/>
      <c r="ES224" s="288">
        <f t="shared" si="146"/>
        <v>2014</v>
      </c>
      <c r="ET224" s="289">
        <f t="shared" si="147"/>
        <v>0</v>
      </c>
      <c r="EU224" s="290">
        <f t="shared" si="148"/>
        <v>0</v>
      </c>
      <c r="EV224" s="290">
        <f t="shared" si="149"/>
        <v>0</v>
      </c>
      <c r="EW224" s="290">
        <f t="shared" si="150"/>
        <v>0</v>
      </c>
      <c r="EX224" s="291"/>
      <c r="EY224" s="292"/>
      <c r="EZ224" s="292"/>
      <c r="FA224" s="293"/>
      <c r="FB224" s="294">
        <f t="shared" si="151"/>
        <v>0</v>
      </c>
    </row>
    <row r="225" spans="1:158" s="287" customFormat="1" x14ac:dyDescent="0.15">
      <c r="A225" s="296">
        <v>211</v>
      </c>
      <c r="B225" s="297"/>
      <c r="C225" s="298" t="s">
        <v>161</v>
      </c>
      <c r="D225" s="248">
        <f>IF(C225="","",(VLOOKUP(C225,PD!A:B,2,FALSE)))</f>
        <v>12</v>
      </c>
      <c r="E225" s="299" t="s">
        <v>412</v>
      </c>
      <c r="F225" s="299" t="s">
        <v>792</v>
      </c>
      <c r="G225" s="292" t="s">
        <v>615</v>
      </c>
      <c r="H225" s="300">
        <v>11</v>
      </c>
      <c r="I225" s="292" t="s">
        <v>793</v>
      </c>
      <c r="J225" s="300">
        <v>1</v>
      </c>
      <c r="K225" s="293"/>
      <c r="L225" s="291"/>
      <c r="M225" s="292" t="s">
        <v>390</v>
      </c>
      <c r="N225" s="301"/>
      <c r="O225" s="302">
        <v>1</v>
      </c>
      <c r="P225" s="300">
        <v>15</v>
      </c>
      <c r="Q225" s="303">
        <v>10</v>
      </c>
      <c r="R225" s="302">
        <v>1</v>
      </c>
      <c r="S225" s="292"/>
      <c r="T225" s="300"/>
      <c r="U225" s="293"/>
      <c r="V225" s="296" t="s">
        <v>225</v>
      </c>
      <c r="W225" s="292" t="s">
        <v>794</v>
      </c>
      <c r="X225" s="292"/>
      <c r="Y225" s="292"/>
      <c r="Z225" s="303"/>
      <c r="AA225" s="291"/>
      <c r="AB225" s="300"/>
      <c r="AC225" s="293"/>
      <c r="AD225" s="304"/>
      <c r="AE225" s="301"/>
      <c r="AF225" s="296">
        <v>1</v>
      </c>
      <c r="AG225" s="297">
        <v>3</v>
      </c>
      <c r="AH225" s="305">
        <v>12.37</v>
      </c>
      <c r="AI225" s="306" t="s">
        <v>407</v>
      </c>
      <c r="AJ225" s="302">
        <v>34</v>
      </c>
      <c r="AK225" s="260">
        <f>IF(AJ225="","",(VLOOKUP(AJ225,償却率表!A:B,2,FALSE)))</f>
        <v>0.03</v>
      </c>
      <c r="AL225" s="307" t="s">
        <v>153</v>
      </c>
      <c r="AM225" s="262">
        <f>IF(AL225="","",(VLOOKUP(AL225,PD!G:H,2,FALSE)))</f>
        <v>1</v>
      </c>
      <c r="AN225" s="318" t="s">
        <v>795</v>
      </c>
      <c r="AO225" s="309">
        <v>1970</v>
      </c>
      <c r="AP225" s="319" t="s">
        <v>795</v>
      </c>
      <c r="AQ225" s="266">
        <v>1970</v>
      </c>
      <c r="AR225" s="267">
        <f t="shared" si="115"/>
        <v>44</v>
      </c>
      <c r="AS225" s="293" t="s">
        <v>226</v>
      </c>
      <c r="AT225" s="311"/>
      <c r="AU225" s="312"/>
      <c r="AV225" s="313">
        <v>1210000</v>
      </c>
      <c r="AW225" s="314"/>
      <c r="AX225" s="296">
        <v>1</v>
      </c>
      <c r="AY225" s="315" t="s">
        <v>438</v>
      </c>
      <c r="AZ225" s="248">
        <f>IF(AY225="","",(VLOOKUP(AY225,PD!J:K,2,FALSE)))</f>
        <v>3</v>
      </c>
      <c r="BA225" s="300">
        <v>2014</v>
      </c>
      <c r="BB225" s="316">
        <f t="shared" si="152"/>
        <v>0</v>
      </c>
      <c r="BC225" s="291"/>
      <c r="BD225" s="292"/>
      <c r="BE225" s="301"/>
      <c r="BF225" s="274">
        <f t="shared" si="116"/>
        <v>0</v>
      </c>
      <c r="BG225" s="275" t="str">
        <f t="shared" si="117"/>
        <v/>
      </c>
      <c r="BH225" s="276" t="str">
        <f t="shared" si="118"/>
        <v/>
      </c>
      <c r="BI225" s="276" t="str">
        <f t="shared" si="119"/>
        <v/>
      </c>
      <c r="BJ225" s="276" t="str">
        <f t="shared" si="120"/>
        <v/>
      </c>
      <c r="BK225" s="276" t="str">
        <f t="shared" si="121"/>
        <v/>
      </c>
      <c r="BL225" s="276" t="str">
        <f t="shared" si="122"/>
        <v/>
      </c>
      <c r="BM225" s="276" t="str">
        <f t="shared" si="123"/>
        <v/>
      </c>
      <c r="BN225" s="276" t="str">
        <f t="shared" si="124"/>
        <v/>
      </c>
      <c r="BO225" s="276" t="str">
        <f t="shared" si="125"/>
        <v/>
      </c>
      <c r="BP225" s="277" t="str">
        <f t="shared" si="126"/>
        <v/>
      </c>
      <c r="BQ225" s="278"/>
      <c r="BR225" s="279"/>
      <c r="BS225" s="280"/>
      <c r="BT225" s="274">
        <f t="shared" si="127"/>
        <v>0</v>
      </c>
      <c r="BU225" s="275" t="str">
        <f t="shared" si="128"/>
        <v/>
      </c>
      <c r="BV225" s="276" t="str">
        <f t="shared" si="129"/>
        <v/>
      </c>
      <c r="BW225" s="276" t="str">
        <f t="shared" si="130"/>
        <v/>
      </c>
      <c r="BX225" s="276" t="str">
        <f t="shared" si="131"/>
        <v/>
      </c>
      <c r="BY225" s="276" t="str">
        <f t="shared" si="132"/>
        <v/>
      </c>
      <c r="BZ225" s="276" t="str">
        <f t="shared" si="133"/>
        <v/>
      </c>
      <c r="CA225" s="276" t="str">
        <f t="shared" si="134"/>
        <v/>
      </c>
      <c r="CB225" s="276" t="str">
        <f t="shared" si="135"/>
        <v/>
      </c>
      <c r="CC225" s="276" t="str">
        <f t="shared" si="136"/>
        <v/>
      </c>
      <c r="CD225" s="276" t="str">
        <f t="shared" si="137"/>
        <v/>
      </c>
      <c r="CE225" s="277" t="str">
        <f t="shared" si="138"/>
        <v/>
      </c>
      <c r="CF225" s="278"/>
      <c r="CG225" s="281"/>
      <c r="CH225" s="281"/>
      <c r="CI225" s="281"/>
      <c r="CJ225" s="280"/>
      <c r="CK225" s="282">
        <f t="shared" si="139"/>
        <v>0</v>
      </c>
      <c r="CL225" s="283">
        <f t="shared" si="140"/>
        <v>1210000</v>
      </c>
      <c r="CM225" s="284">
        <f t="shared" si="141"/>
        <v>0</v>
      </c>
      <c r="CN225" s="284">
        <f t="shared" si="142"/>
        <v>1209999</v>
      </c>
      <c r="CO225" s="284">
        <f t="shared" si="143"/>
        <v>1</v>
      </c>
      <c r="CP225" s="280">
        <f t="shared" si="144"/>
        <v>1</v>
      </c>
      <c r="CQ225" s="285"/>
      <c r="CR225" s="291"/>
      <c r="CS225" s="293"/>
      <c r="CV225" s="291"/>
      <c r="CW225" s="292"/>
      <c r="CX225" s="292"/>
      <c r="CY225" s="292"/>
      <c r="CZ225" s="292"/>
      <c r="DA225" s="292"/>
      <c r="DB225" s="292"/>
      <c r="DC225" s="292"/>
      <c r="DD225" s="292"/>
      <c r="DE225" s="293"/>
      <c r="DF225" s="291"/>
      <c r="DG225" s="292"/>
      <c r="DH225" s="292"/>
      <c r="DI225" s="292"/>
      <c r="DJ225" s="292"/>
      <c r="DK225" s="292"/>
      <c r="DL225" s="292"/>
      <c r="DM225" s="292"/>
      <c r="DN225" s="292"/>
      <c r="DO225" s="292"/>
      <c r="DP225" s="293"/>
      <c r="DQ225" s="141"/>
      <c r="DR225" s="291"/>
      <c r="DS225" s="292"/>
      <c r="DT225" s="292"/>
      <c r="DU225" s="292"/>
      <c r="DV225" s="292"/>
      <c r="DW225" s="292"/>
      <c r="DX225" s="292"/>
      <c r="DY225" s="292"/>
      <c r="DZ225" s="292"/>
      <c r="EA225" s="292"/>
      <c r="EB225" s="292"/>
      <c r="EC225" s="292"/>
      <c r="ED225" s="292"/>
      <c r="EE225" s="292"/>
      <c r="EF225" s="301"/>
      <c r="EG225" s="301"/>
      <c r="EH225" s="301"/>
      <c r="EI225" s="301"/>
      <c r="EJ225" s="301"/>
      <c r="EK225" s="301"/>
      <c r="EL225" s="301"/>
      <c r="EM225" s="301"/>
      <c r="EN225" s="301"/>
      <c r="EO225" s="317">
        <f t="shared" si="145"/>
        <v>0</v>
      </c>
      <c r="EP225" s="301"/>
      <c r="EQ225" s="293"/>
      <c r="ES225" s="288">
        <f t="shared" si="146"/>
        <v>2014</v>
      </c>
      <c r="ET225" s="289">
        <f t="shared" si="147"/>
        <v>0</v>
      </c>
      <c r="EU225" s="290">
        <f t="shared" si="148"/>
        <v>0</v>
      </c>
      <c r="EV225" s="290">
        <f t="shared" si="149"/>
        <v>0</v>
      </c>
      <c r="EW225" s="290">
        <f t="shared" si="150"/>
        <v>0</v>
      </c>
      <c r="EX225" s="291"/>
      <c r="EY225" s="292"/>
      <c r="EZ225" s="292"/>
      <c r="FA225" s="293"/>
      <c r="FB225" s="294">
        <f t="shared" si="151"/>
        <v>0</v>
      </c>
    </row>
    <row r="226" spans="1:158" s="287" customFormat="1" x14ac:dyDescent="0.15">
      <c r="A226" s="296">
        <v>212</v>
      </c>
      <c r="B226" s="297"/>
      <c r="C226" s="298" t="s">
        <v>161</v>
      </c>
      <c r="D226" s="248">
        <f>IF(C226="","",(VLOOKUP(C226,PD!A:B,2,FALSE)))</f>
        <v>12</v>
      </c>
      <c r="E226" s="299" t="s">
        <v>412</v>
      </c>
      <c r="F226" s="299" t="s">
        <v>792</v>
      </c>
      <c r="G226" s="292" t="s">
        <v>796</v>
      </c>
      <c r="H226" s="300">
        <v>11</v>
      </c>
      <c r="I226" s="292" t="s">
        <v>793</v>
      </c>
      <c r="J226" s="300">
        <v>1</v>
      </c>
      <c r="K226" s="293"/>
      <c r="L226" s="291"/>
      <c r="M226" s="292" t="s">
        <v>390</v>
      </c>
      <c r="N226" s="301"/>
      <c r="O226" s="302">
        <v>1</v>
      </c>
      <c r="P226" s="300">
        <v>15</v>
      </c>
      <c r="Q226" s="303">
        <v>10</v>
      </c>
      <c r="R226" s="302">
        <v>1</v>
      </c>
      <c r="S226" s="292"/>
      <c r="T226" s="300"/>
      <c r="U226" s="293"/>
      <c r="V226" s="296" t="s">
        <v>225</v>
      </c>
      <c r="W226" s="292" t="s">
        <v>794</v>
      </c>
      <c r="X226" s="292"/>
      <c r="Y226" s="292"/>
      <c r="Z226" s="303"/>
      <c r="AA226" s="291"/>
      <c r="AB226" s="300"/>
      <c r="AC226" s="293"/>
      <c r="AD226" s="304"/>
      <c r="AE226" s="301"/>
      <c r="AF226" s="296">
        <v>1</v>
      </c>
      <c r="AG226" s="297">
        <v>4</v>
      </c>
      <c r="AH226" s="305">
        <v>56.28</v>
      </c>
      <c r="AI226" s="306" t="s">
        <v>407</v>
      </c>
      <c r="AJ226" s="302">
        <v>31</v>
      </c>
      <c r="AK226" s="260">
        <f>IF(AJ226="","",(VLOOKUP(AJ226,償却率表!A:B,2,FALSE)))</f>
        <v>3.3000000000000002E-2</v>
      </c>
      <c r="AL226" s="307" t="s">
        <v>153</v>
      </c>
      <c r="AM226" s="262">
        <f>IF(AL226="","",(VLOOKUP(AL226,PD!G:H,2,FALSE)))</f>
        <v>1</v>
      </c>
      <c r="AN226" s="318" t="s">
        <v>797</v>
      </c>
      <c r="AO226" s="309">
        <v>1979</v>
      </c>
      <c r="AP226" s="319" t="s">
        <v>797</v>
      </c>
      <c r="AQ226" s="266">
        <v>1979</v>
      </c>
      <c r="AR226" s="267">
        <f t="shared" si="115"/>
        <v>35</v>
      </c>
      <c r="AS226" s="293" t="s">
        <v>226</v>
      </c>
      <c r="AT226" s="311"/>
      <c r="AU226" s="312"/>
      <c r="AV226" s="313">
        <v>364000</v>
      </c>
      <c r="AW226" s="314"/>
      <c r="AX226" s="296">
        <v>1</v>
      </c>
      <c r="AY226" s="315" t="s">
        <v>438</v>
      </c>
      <c r="AZ226" s="248">
        <f>IF(AY226="","",(VLOOKUP(AY226,PD!J:K,2,FALSE)))</f>
        <v>3</v>
      </c>
      <c r="BA226" s="300">
        <v>2014</v>
      </c>
      <c r="BB226" s="316">
        <f t="shared" si="152"/>
        <v>0</v>
      </c>
      <c r="BC226" s="291"/>
      <c r="BD226" s="292"/>
      <c r="BE226" s="301"/>
      <c r="BF226" s="274">
        <f t="shared" si="116"/>
        <v>0</v>
      </c>
      <c r="BG226" s="275" t="str">
        <f t="shared" si="117"/>
        <v/>
      </c>
      <c r="BH226" s="276" t="str">
        <f t="shared" si="118"/>
        <v/>
      </c>
      <c r="BI226" s="276" t="str">
        <f t="shared" si="119"/>
        <v/>
      </c>
      <c r="BJ226" s="276" t="str">
        <f t="shared" si="120"/>
        <v/>
      </c>
      <c r="BK226" s="276" t="str">
        <f t="shared" si="121"/>
        <v/>
      </c>
      <c r="BL226" s="276" t="str">
        <f t="shared" si="122"/>
        <v/>
      </c>
      <c r="BM226" s="276" t="str">
        <f t="shared" si="123"/>
        <v/>
      </c>
      <c r="BN226" s="276" t="str">
        <f t="shared" si="124"/>
        <v/>
      </c>
      <c r="BO226" s="276" t="str">
        <f t="shared" si="125"/>
        <v/>
      </c>
      <c r="BP226" s="277" t="str">
        <f t="shared" si="126"/>
        <v/>
      </c>
      <c r="BQ226" s="278"/>
      <c r="BR226" s="279"/>
      <c r="BS226" s="280"/>
      <c r="BT226" s="274">
        <f t="shared" si="127"/>
        <v>0</v>
      </c>
      <c r="BU226" s="275" t="str">
        <f t="shared" si="128"/>
        <v/>
      </c>
      <c r="BV226" s="276" t="str">
        <f t="shared" si="129"/>
        <v/>
      </c>
      <c r="BW226" s="276" t="str">
        <f t="shared" si="130"/>
        <v/>
      </c>
      <c r="BX226" s="276" t="str">
        <f t="shared" si="131"/>
        <v/>
      </c>
      <c r="BY226" s="276" t="str">
        <f t="shared" si="132"/>
        <v/>
      </c>
      <c r="BZ226" s="276" t="str">
        <f t="shared" si="133"/>
        <v/>
      </c>
      <c r="CA226" s="276" t="str">
        <f t="shared" si="134"/>
        <v/>
      </c>
      <c r="CB226" s="276" t="str">
        <f t="shared" si="135"/>
        <v/>
      </c>
      <c r="CC226" s="276" t="str">
        <f t="shared" si="136"/>
        <v/>
      </c>
      <c r="CD226" s="276" t="str">
        <f t="shared" si="137"/>
        <v/>
      </c>
      <c r="CE226" s="277" t="str">
        <f t="shared" si="138"/>
        <v/>
      </c>
      <c r="CF226" s="278"/>
      <c r="CG226" s="281"/>
      <c r="CH226" s="281"/>
      <c r="CI226" s="281"/>
      <c r="CJ226" s="280"/>
      <c r="CK226" s="282">
        <f t="shared" si="139"/>
        <v>0</v>
      </c>
      <c r="CL226" s="283">
        <f t="shared" si="140"/>
        <v>364000</v>
      </c>
      <c r="CM226" s="284">
        <f t="shared" si="141"/>
        <v>0</v>
      </c>
      <c r="CN226" s="284">
        <f t="shared" si="142"/>
        <v>363999</v>
      </c>
      <c r="CO226" s="284">
        <f t="shared" si="143"/>
        <v>1</v>
      </c>
      <c r="CP226" s="280">
        <f t="shared" si="144"/>
        <v>1</v>
      </c>
      <c r="CQ226" s="285"/>
      <c r="CR226" s="291"/>
      <c r="CS226" s="293"/>
      <c r="CV226" s="291"/>
      <c r="CW226" s="292"/>
      <c r="CX226" s="292"/>
      <c r="CY226" s="292"/>
      <c r="CZ226" s="292"/>
      <c r="DA226" s="292"/>
      <c r="DB226" s="292"/>
      <c r="DC226" s="292"/>
      <c r="DD226" s="292"/>
      <c r="DE226" s="293"/>
      <c r="DF226" s="291"/>
      <c r="DG226" s="292"/>
      <c r="DH226" s="292"/>
      <c r="DI226" s="292"/>
      <c r="DJ226" s="292"/>
      <c r="DK226" s="292"/>
      <c r="DL226" s="292"/>
      <c r="DM226" s="292"/>
      <c r="DN226" s="292"/>
      <c r="DO226" s="292"/>
      <c r="DP226" s="293"/>
      <c r="DQ226" s="141"/>
      <c r="DR226" s="291"/>
      <c r="DS226" s="292"/>
      <c r="DT226" s="292"/>
      <c r="DU226" s="292"/>
      <c r="DV226" s="292"/>
      <c r="DW226" s="292"/>
      <c r="DX226" s="292"/>
      <c r="DY226" s="292"/>
      <c r="DZ226" s="292"/>
      <c r="EA226" s="292"/>
      <c r="EB226" s="292"/>
      <c r="EC226" s="292"/>
      <c r="ED226" s="292"/>
      <c r="EE226" s="292"/>
      <c r="EF226" s="301"/>
      <c r="EG226" s="301"/>
      <c r="EH226" s="301"/>
      <c r="EI226" s="301"/>
      <c r="EJ226" s="301"/>
      <c r="EK226" s="301"/>
      <c r="EL226" s="301"/>
      <c r="EM226" s="301"/>
      <c r="EN226" s="301"/>
      <c r="EO226" s="317">
        <f t="shared" si="145"/>
        <v>0</v>
      </c>
      <c r="EP226" s="301"/>
      <c r="EQ226" s="293"/>
      <c r="ES226" s="288">
        <f t="shared" si="146"/>
        <v>2014</v>
      </c>
      <c r="ET226" s="289">
        <f t="shared" si="147"/>
        <v>0</v>
      </c>
      <c r="EU226" s="290">
        <f t="shared" si="148"/>
        <v>0</v>
      </c>
      <c r="EV226" s="290">
        <f t="shared" si="149"/>
        <v>0</v>
      </c>
      <c r="EW226" s="290">
        <f t="shared" si="150"/>
        <v>0</v>
      </c>
      <c r="EX226" s="291"/>
      <c r="EY226" s="292"/>
      <c r="EZ226" s="292"/>
      <c r="FA226" s="293"/>
      <c r="FB226" s="294">
        <f t="shared" si="151"/>
        <v>0</v>
      </c>
    </row>
    <row r="227" spans="1:158" s="287" customFormat="1" x14ac:dyDescent="0.15">
      <c r="A227" s="296">
        <v>213</v>
      </c>
      <c r="B227" s="297"/>
      <c r="C227" s="298" t="s">
        <v>161</v>
      </c>
      <c r="D227" s="248">
        <f>IF(C227="","",(VLOOKUP(C227,PD!A:B,2,FALSE)))</f>
        <v>12</v>
      </c>
      <c r="E227" s="299" t="s">
        <v>412</v>
      </c>
      <c r="F227" s="299" t="s">
        <v>792</v>
      </c>
      <c r="G227" s="292" t="s">
        <v>736</v>
      </c>
      <c r="H227" s="300">
        <v>11</v>
      </c>
      <c r="I227" s="292" t="s">
        <v>793</v>
      </c>
      <c r="J227" s="300">
        <v>1</v>
      </c>
      <c r="K227" s="293"/>
      <c r="L227" s="291"/>
      <c r="M227" s="292" t="s">
        <v>390</v>
      </c>
      <c r="N227" s="301"/>
      <c r="O227" s="302">
        <v>1</v>
      </c>
      <c r="P227" s="300">
        <v>15</v>
      </c>
      <c r="Q227" s="303">
        <v>10</v>
      </c>
      <c r="R227" s="302">
        <v>1</v>
      </c>
      <c r="S227" s="292"/>
      <c r="T227" s="300"/>
      <c r="U227" s="293"/>
      <c r="V227" s="296" t="s">
        <v>225</v>
      </c>
      <c r="W227" s="292" t="s">
        <v>794</v>
      </c>
      <c r="X227" s="292"/>
      <c r="Y227" s="292"/>
      <c r="Z227" s="303"/>
      <c r="AA227" s="291"/>
      <c r="AB227" s="300"/>
      <c r="AC227" s="293"/>
      <c r="AD227" s="304"/>
      <c r="AE227" s="301"/>
      <c r="AF227" s="296">
        <v>1</v>
      </c>
      <c r="AG227" s="297">
        <v>2</v>
      </c>
      <c r="AH227" s="305">
        <v>14.97</v>
      </c>
      <c r="AI227" s="306" t="s">
        <v>407</v>
      </c>
      <c r="AJ227" s="302">
        <v>47</v>
      </c>
      <c r="AK227" s="260">
        <f>IF(AJ227="","",(VLOOKUP(AJ227,償却率表!A:B,2,FALSE)))</f>
        <v>2.1999999999999999E-2</v>
      </c>
      <c r="AL227" s="307" t="s">
        <v>153</v>
      </c>
      <c r="AM227" s="262">
        <f>IF(AL227="","",(VLOOKUP(AL227,PD!G:H,2,FALSE)))</f>
        <v>1</v>
      </c>
      <c r="AN227" s="318" t="s">
        <v>798</v>
      </c>
      <c r="AO227" s="309">
        <v>1981</v>
      </c>
      <c r="AP227" s="319" t="s">
        <v>798</v>
      </c>
      <c r="AQ227" s="266">
        <v>1981</v>
      </c>
      <c r="AR227" s="267">
        <f t="shared" si="115"/>
        <v>33</v>
      </c>
      <c r="AS227" s="293" t="s">
        <v>226</v>
      </c>
      <c r="AT227" s="311">
        <v>2927000</v>
      </c>
      <c r="AU227" s="312"/>
      <c r="AV227" s="313"/>
      <c r="AW227" s="314"/>
      <c r="AX227" s="296"/>
      <c r="AY227" s="315" t="s">
        <v>309</v>
      </c>
      <c r="AZ227" s="248">
        <f>IF(AY227="","",(VLOOKUP(AY227,PD!J:K,2,FALSE)))</f>
        <v>1</v>
      </c>
      <c r="BA227" s="300">
        <v>2014</v>
      </c>
      <c r="BB227" s="316">
        <f t="shared" si="152"/>
        <v>0</v>
      </c>
      <c r="BC227" s="291"/>
      <c r="BD227" s="292"/>
      <c r="BE227" s="301"/>
      <c r="BF227" s="274">
        <f t="shared" si="116"/>
        <v>0</v>
      </c>
      <c r="BG227" s="275" t="str">
        <f t="shared" si="117"/>
        <v/>
      </c>
      <c r="BH227" s="276" t="str">
        <f t="shared" si="118"/>
        <v/>
      </c>
      <c r="BI227" s="276" t="str">
        <f t="shared" si="119"/>
        <v/>
      </c>
      <c r="BJ227" s="276" t="str">
        <f t="shared" si="120"/>
        <v/>
      </c>
      <c r="BK227" s="276" t="str">
        <f t="shared" si="121"/>
        <v/>
      </c>
      <c r="BL227" s="276" t="str">
        <f t="shared" si="122"/>
        <v/>
      </c>
      <c r="BM227" s="276" t="str">
        <f t="shared" si="123"/>
        <v/>
      </c>
      <c r="BN227" s="276" t="str">
        <f t="shared" si="124"/>
        <v/>
      </c>
      <c r="BO227" s="276" t="str">
        <f t="shared" si="125"/>
        <v/>
      </c>
      <c r="BP227" s="277" t="str">
        <f t="shared" si="126"/>
        <v/>
      </c>
      <c r="BQ227" s="278"/>
      <c r="BR227" s="279"/>
      <c r="BS227" s="280"/>
      <c r="BT227" s="274">
        <f t="shared" si="127"/>
        <v>0</v>
      </c>
      <c r="BU227" s="275" t="str">
        <f t="shared" si="128"/>
        <v/>
      </c>
      <c r="BV227" s="276" t="str">
        <f t="shared" si="129"/>
        <v/>
      </c>
      <c r="BW227" s="276" t="str">
        <f t="shared" si="130"/>
        <v/>
      </c>
      <c r="BX227" s="276" t="str">
        <f t="shared" si="131"/>
        <v/>
      </c>
      <c r="BY227" s="276" t="str">
        <f t="shared" si="132"/>
        <v/>
      </c>
      <c r="BZ227" s="276" t="str">
        <f t="shared" si="133"/>
        <v/>
      </c>
      <c r="CA227" s="276" t="str">
        <f t="shared" si="134"/>
        <v/>
      </c>
      <c r="CB227" s="276" t="str">
        <f t="shared" si="135"/>
        <v/>
      </c>
      <c r="CC227" s="276" t="str">
        <f t="shared" si="136"/>
        <v/>
      </c>
      <c r="CD227" s="276" t="str">
        <f t="shared" si="137"/>
        <v/>
      </c>
      <c r="CE227" s="277" t="str">
        <f t="shared" si="138"/>
        <v/>
      </c>
      <c r="CF227" s="278"/>
      <c r="CG227" s="281"/>
      <c r="CH227" s="281"/>
      <c r="CI227" s="281"/>
      <c r="CJ227" s="280"/>
      <c r="CK227" s="282">
        <f t="shared" si="139"/>
        <v>0</v>
      </c>
      <c r="CL227" s="283">
        <f t="shared" si="140"/>
        <v>2927000</v>
      </c>
      <c r="CM227" s="284">
        <f t="shared" si="141"/>
        <v>64394</v>
      </c>
      <c r="CN227" s="284">
        <f t="shared" si="142"/>
        <v>2125002</v>
      </c>
      <c r="CO227" s="284">
        <f t="shared" si="143"/>
        <v>801998</v>
      </c>
      <c r="CP227" s="280">
        <f t="shared" si="144"/>
        <v>866392</v>
      </c>
      <c r="CQ227" s="285"/>
      <c r="CR227" s="291"/>
      <c r="CS227" s="293"/>
      <c r="CV227" s="291"/>
      <c r="CW227" s="292"/>
      <c r="CX227" s="292"/>
      <c r="CY227" s="292"/>
      <c r="CZ227" s="292"/>
      <c r="DA227" s="292"/>
      <c r="DB227" s="292"/>
      <c r="DC227" s="292"/>
      <c r="DD227" s="292"/>
      <c r="DE227" s="293"/>
      <c r="DF227" s="291"/>
      <c r="DG227" s="292"/>
      <c r="DH227" s="292"/>
      <c r="DI227" s="292"/>
      <c r="DJ227" s="292"/>
      <c r="DK227" s="292"/>
      <c r="DL227" s="292"/>
      <c r="DM227" s="292"/>
      <c r="DN227" s="292"/>
      <c r="DO227" s="292"/>
      <c r="DP227" s="293"/>
      <c r="DQ227" s="141"/>
      <c r="DR227" s="291"/>
      <c r="DS227" s="292"/>
      <c r="DT227" s="292"/>
      <c r="DU227" s="292"/>
      <c r="DV227" s="292"/>
      <c r="DW227" s="292"/>
      <c r="DX227" s="292"/>
      <c r="DY227" s="292"/>
      <c r="DZ227" s="292"/>
      <c r="EA227" s="292"/>
      <c r="EB227" s="292"/>
      <c r="EC227" s="292"/>
      <c r="ED227" s="292"/>
      <c r="EE227" s="292"/>
      <c r="EF227" s="301"/>
      <c r="EG227" s="301"/>
      <c r="EH227" s="301"/>
      <c r="EI227" s="301"/>
      <c r="EJ227" s="301"/>
      <c r="EK227" s="301"/>
      <c r="EL227" s="301"/>
      <c r="EM227" s="301"/>
      <c r="EN227" s="301"/>
      <c r="EO227" s="317">
        <f t="shared" si="145"/>
        <v>64394</v>
      </c>
      <c r="EP227" s="301"/>
      <c r="EQ227" s="293"/>
      <c r="ES227" s="288">
        <f t="shared" si="146"/>
        <v>2014</v>
      </c>
      <c r="ET227" s="289">
        <f t="shared" si="147"/>
        <v>0</v>
      </c>
      <c r="EU227" s="290">
        <f t="shared" si="148"/>
        <v>0</v>
      </c>
      <c r="EV227" s="290">
        <f t="shared" si="149"/>
        <v>0</v>
      </c>
      <c r="EW227" s="290">
        <f t="shared" si="150"/>
        <v>0</v>
      </c>
      <c r="EX227" s="291"/>
      <c r="EY227" s="292"/>
      <c r="EZ227" s="292"/>
      <c r="FA227" s="293"/>
      <c r="FB227" s="294">
        <f t="shared" si="151"/>
        <v>0</v>
      </c>
    </row>
    <row r="228" spans="1:158" s="287" customFormat="1" x14ac:dyDescent="0.15">
      <c r="A228" s="296">
        <v>214</v>
      </c>
      <c r="B228" s="297"/>
      <c r="C228" s="298" t="s">
        <v>161</v>
      </c>
      <c r="D228" s="248">
        <f>IF(C228="","",(VLOOKUP(C228,PD!A:B,2,FALSE)))</f>
        <v>12</v>
      </c>
      <c r="E228" s="299" t="s">
        <v>412</v>
      </c>
      <c r="F228" s="299" t="s">
        <v>792</v>
      </c>
      <c r="G228" s="292" t="s">
        <v>677</v>
      </c>
      <c r="H228" s="300">
        <v>11</v>
      </c>
      <c r="I228" s="292" t="s">
        <v>793</v>
      </c>
      <c r="J228" s="300">
        <v>1</v>
      </c>
      <c r="K228" s="293"/>
      <c r="L228" s="291"/>
      <c r="M228" s="292" t="s">
        <v>390</v>
      </c>
      <c r="N228" s="301"/>
      <c r="O228" s="302">
        <v>1</v>
      </c>
      <c r="P228" s="300">
        <v>15</v>
      </c>
      <c r="Q228" s="303">
        <v>10</v>
      </c>
      <c r="R228" s="302">
        <v>1</v>
      </c>
      <c r="S228" s="292"/>
      <c r="T228" s="300"/>
      <c r="U228" s="293"/>
      <c r="V228" s="296" t="s">
        <v>225</v>
      </c>
      <c r="W228" s="292" t="s">
        <v>794</v>
      </c>
      <c r="X228" s="292"/>
      <c r="Y228" s="292"/>
      <c r="Z228" s="303"/>
      <c r="AA228" s="291"/>
      <c r="AB228" s="300"/>
      <c r="AC228" s="293"/>
      <c r="AD228" s="304"/>
      <c r="AE228" s="301"/>
      <c r="AF228" s="296">
        <v>1</v>
      </c>
      <c r="AG228" s="297">
        <v>4</v>
      </c>
      <c r="AH228" s="305">
        <v>44.72</v>
      </c>
      <c r="AI228" s="306" t="s">
        <v>407</v>
      </c>
      <c r="AJ228" s="302">
        <v>34</v>
      </c>
      <c r="AK228" s="260">
        <f>IF(AJ228="","",(VLOOKUP(AJ228,償却率表!A:B,2,FALSE)))</f>
        <v>0.03</v>
      </c>
      <c r="AL228" s="307" t="s">
        <v>153</v>
      </c>
      <c r="AM228" s="262">
        <f>IF(AL228="","",(VLOOKUP(AL228,PD!G:H,2,FALSE)))</f>
        <v>1</v>
      </c>
      <c r="AN228" s="318" t="s">
        <v>799</v>
      </c>
      <c r="AO228" s="309">
        <v>1982</v>
      </c>
      <c r="AP228" s="319" t="s">
        <v>799</v>
      </c>
      <c r="AQ228" s="266">
        <v>1982</v>
      </c>
      <c r="AR228" s="267">
        <f t="shared" si="115"/>
        <v>32</v>
      </c>
      <c r="AS228" s="293" t="s">
        <v>226</v>
      </c>
      <c r="AT228" s="311">
        <v>3757000</v>
      </c>
      <c r="AU228" s="312"/>
      <c r="AV228" s="313"/>
      <c r="AW228" s="314"/>
      <c r="AX228" s="296"/>
      <c r="AY228" s="315" t="s">
        <v>309</v>
      </c>
      <c r="AZ228" s="248">
        <f>IF(AY228="","",(VLOOKUP(AY228,PD!J:K,2,FALSE)))</f>
        <v>1</v>
      </c>
      <c r="BA228" s="300">
        <v>2014</v>
      </c>
      <c r="BB228" s="316">
        <f t="shared" si="152"/>
        <v>0</v>
      </c>
      <c r="BC228" s="291"/>
      <c r="BD228" s="292"/>
      <c r="BE228" s="301"/>
      <c r="BF228" s="274">
        <f t="shared" si="116"/>
        <v>0</v>
      </c>
      <c r="BG228" s="275" t="str">
        <f t="shared" si="117"/>
        <v/>
      </c>
      <c r="BH228" s="276" t="str">
        <f t="shared" si="118"/>
        <v/>
      </c>
      <c r="BI228" s="276" t="str">
        <f t="shared" si="119"/>
        <v/>
      </c>
      <c r="BJ228" s="276" t="str">
        <f t="shared" si="120"/>
        <v/>
      </c>
      <c r="BK228" s="276" t="str">
        <f t="shared" si="121"/>
        <v/>
      </c>
      <c r="BL228" s="276" t="str">
        <f t="shared" si="122"/>
        <v/>
      </c>
      <c r="BM228" s="276" t="str">
        <f t="shared" si="123"/>
        <v/>
      </c>
      <c r="BN228" s="276" t="str">
        <f t="shared" si="124"/>
        <v/>
      </c>
      <c r="BO228" s="276" t="str">
        <f t="shared" si="125"/>
        <v/>
      </c>
      <c r="BP228" s="277" t="str">
        <f t="shared" si="126"/>
        <v/>
      </c>
      <c r="BQ228" s="278"/>
      <c r="BR228" s="279"/>
      <c r="BS228" s="280"/>
      <c r="BT228" s="274">
        <f t="shared" si="127"/>
        <v>0</v>
      </c>
      <c r="BU228" s="275" t="str">
        <f t="shared" si="128"/>
        <v/>
      </c>
      <c r="BV228" s="276" t="str">
        <f t="shared" si="129"/>
        <v/>
      </c>
      <c r="BW228" s="276" t="str">
        <f t="shared" si="130"/>
        <v/>
      </c>
      <c r="BX228" s="276" t="str">
        <f t="shared" si="131"/>
        <v/>
      </c>
      <c r="BY228" s="276" t="str">
        <f t="shared" si="132"/>
        <v/>
      </c>
      <c r="BZ228" s="276" t="str">
        <f t="shared" si="133"/>
        <v/>
      </c>
      <c r="CA228" s="276" t="str">
        <f t="shared" si="134"/>
        <v/>
      </c>
      <c r="CB228" s="276" t="str">
        <f t="shared" si="135"/>
        <v/>
      </c>
      <c r="CC228" s="276" t="str">
        <f t="shared" si="136"/>
        <v/>
      </c>
      <c r="CD228" s="276" t="str">
        <f t="shared" si="137"/>
        <v/>
      </c>
      <c r="CE228" s="277" t="str">
        <f t="shared" si="138"/>
        <v/>
      </c>
      <c r="CF228" s="278"/>
      <c r="CG228" s="281"/>
      <c r="CH228" s="281"/>
      <c r="CI228" s="281"/>
      <c r="CJ228" s="280"/>
      <c r="CK228" s="282">
        <f t="shared" si="139"/>
        <v>0</v>
      </c>
      <c r="CL228" s="283">
        <f t="shared" si="140"/>
        <v>3757000</v>
      </c>
      <c r="CM228" s="284">
        <f t="shared" si="141"/>
        <v>112710</v>
      </c>
      <c r="CN228" s="284">
        <f t="shared" si="142"/>
        <v>3606720</v>
      </c>
      <c r="CO228" s="284">
        <f t="shared" si="143"/>
        <v>150280</v>
      </c>
      <c r="CP228" s="280">
        <f t="shared" si="144"/>
        <v>262990</v>
      </c>
      <c r="CQ228" s="285"/>
      <c r="CR228" s="291"/>
      <c r="CS228" s="293"/>
      <c r="CV228" s="291"/>
      <c r="CW228" s="292"/>
      <c r="CX228" s="292"/>
      <c r="CY228" s="292"/>
      <c r="CZ228" s="292"/>
      <c r="DA228" s="292"/>
      <c r="DB228" s="292"/>
      <c r="DC228" s="292"/>
      <c r="DD228" s="292"/>
      <c r="DE228" s="293"/>
      <c r="DF228" s="291"/>
      <c r="DG228" s="292"/>
      <c r="DH228" s="292"/>
      <c r="DI228" s="292"/>
      <c r="DJ228" s="292"/>
      <c r="DK228" s="292"/>
      <c r="DL228" s="292"/>
      <c r="DM228" s="292"/>
      <c r="DN228" s="292"/>
      <c r="DO228" s="292"/>
      <c r="DP228" s="293"/>
      <c r="DQ228" s="141"/>
      <c r="DR228" s="291"/>
      <c r="DS228" s="292"/>
      <c r="DT228" s="292"/>
      <c r="DU228" s="292"/>
      <c r="DV228" s="292"/>
      <c r="DW228" s="292"/>
      <c r="DX228" s="292"/>
      <c r="DY228" s="292"/>
      <c r="DZ228" s="292"/>
      <c r="EA228" s="292"/>
      <c r="EB228" s="292"/>
      <c r="EC228" s="292"/>
      <c r="ED228" s="292"/>
      <c r="EE228" s="292"/>
      <c r="EF228" s="301"/>
      <c r="EG228" s="301"/>
      <c r="EH228" s="301"/>
      <c r="EI228" s="301"/>
      <c r="EJ228" s="301"/>
      <c r="EK228" s="301"/>
      <c r="EL228" s="301"/>
      <c r="EM228" s="301"/>
      <c r="EN228" s="301"/>
      <c r="EO228" s="317">
        <f t="shared" si="145"/>
        <v>112710</v>
      </c>
      <c r="EP228" s="301"/>
      <c r="EQ228" s="293"/>
      <c r="ES228" s="288">
        <f t="shared" si="146"/>
        <v>2014</v>
      </c>
      <c r="ET228" s="289">
        <f t="shared" si="147"/>
        <v>0</v>
      </c>
      <c r="EU228" s="290">
        <f t="shared" si="148"/>
        <v>0</v>
      </c>
      <c r="EV228" s="290">
        <f t="shared" si="149"/>
        <v>0</v>
      </c>
      <c r="EW228" s="290">
        <f t="shared" si="150"/>
        <v>0</v>
      </c>
      <c r="EX228" s="291"/>
      <c r="EY228" s="292"/>
      <c r="EZ228" s="292"/>
      <c r="FA228" s="293"/>
      <c r="FB228" s="294">
        <f t="shared" si="151"/>
        <v>0</v>
      </c>
    </row>
    <row r="229" spans="1:158" s="287" customFormat="1" x14ac:dyDescent="0.15">
      <c r="A229" s="296">
        <v>215</v>
      </c>
      <c r="B229" s="297"/>
      <c r="C229" s="298" t="s">
        <v>161</v>
      </c>
      <c r="D229" s="248">
        <f>IF(C229="","",(VLOOKUP(C229,PD!A:B,2,FALSE)))</f>
        <v>12</v>
      </c>
      <c r="E229" s="299" t="s">
        <v>412</v>
      </c>
      <c r="F229" s="299" t="s">
        <v>792</v>
      </c>
      <c r="G229" s="292" t="s">
        <v>559</v>
      </c>
      <c r="H229" s="300">
        <v>11</v>
      </c>
      <c r="I229" s="292" t="s">
        <v>793</v>
      </c>
      <c r="J229" s="300">
        <v>1</v>
      </c>
      <c r="K229" s="293"/>
      <c r="L229" s="291"/>
      <c r="M229" s="292" t="s">
        <v>390</v>
      </c>
      <c r="N229" s="301"/>
      <c r="O229" s="302">
        <v>1</v>
      </c>
      <c r="P229" s="300">
        <v>15</v>
      </c>
      <c r="Q229" s="303">
        <v>10</v>
      </c>
      <c r="R229" s="302">
        <v>1</v>
      </c>
      <c r="S229" s="292"/>
      <c r="T229" s="300"/>
      <c r="U229" s="293"/>
      <c r="V229" s="296" t="s">
        <v>225</v>
      </c>
      <c r="W229" s="292" t="s">
        <v>794</v>
      </c>
      <c r="X229" s="292"/>
      <c r="Y229" s="292"/>
      <c r="Z229" s="303"/>
      <c r="AA229" s="291"/>
      <c r="AB229" s="300"/>
      <c r="AC229" s="293"/>
      <c r="AD229" s="304"/>
      <c r="AE229" s="301"/>
      <c r="AF229" s="296">
        <v>1</v>
      </c>
      <c r="AG229" s="297">
        <v>2</v>
      </c>
      <c r="AH229" s="305">
        <v>49</v>
      </c>
      <c r="AI229" s="306" t="s">
        <v>407</v>
      </c>
      <c r="AJ229" s="302">
        <v>34</v>
      </c>
      <c r="AK229" s="260">
        <f>IF(AJ229="","",(VLOOKUP(AJ229,償却率表!A:B,2,FALSE)))</f>
        <v>0.03</v>
      </c>
      <c r="AL229" s="307" t="s">
        <v>153</v>
      </c>
      <c r="AM229" s="262">
        <f>IF(AL229="","",(VLOOKUP(AL229,PD!G:H,2,FALSE)))</f>
        <v>1</v>
      </c>
      <c r="AN229" s="318" t="s">
        <v>800</v>
      </c>
      <c r="AO229" s="309">
        <v>1998</v>
      </c>
      <c r="AP229" s="319" t="s">
        <v>800</v>
      </c>
      <c r="AQ229" s="266">
        <v>1998</v>
      </c>
      <c r="AR229" s="267">
        <f t="shared" si="115"/>
        <v>16</v>
      </c>
      <c r="AS229" s="293" t="s">
        <v>226</v>
      </c>
      <c r="AT229" s="311">
        <v>4292000</v>
      </c>
      <c r="AU229" s="312"/>
      <c r="AV229" s="313"/>
      <c r="AW229" s="314"/>
      <c r="AX229" s="296"/>
      <c r="AY229" s="315" t="s">
        <v>309</v>
      </c>
      <c r="AZ229" s="248">
        <f>IF(AY229="","",(VLOOKUP(AY229,PD!J:K,2,FALSE)))</f>
        <v>1</v>
      </c>
      <c r="BA229" s="300">
        <v>2014</v>
      </c>
      <c r="BB229" s="316">
        <f t="shared" si="152"/>
        <v>0</v>
      </c>
      <c r="BC229" s="291"/>
      <c r="BD229" s="292"/>
      <c r="BE229" s="301"/>
      <c r="BF229" s="274">
        <f t="shared" si="116"/>
        <v>0</v>
      </c>
      <c r="BG229" s="275" t="str">
        <f t="shared" si="117"/>
        <v/>
      </c>
      <c r="BH229" s="276" t="str">
        <f t="shared" si="118"/>
        <v/>
      </c>
      <c r="BI229" s="276" t="str">
        <f t="shared" si="119"/>
        <v/>
      </c>
      <c r="BJ229" s="276" t="str">
        <f t="shared" si="120"/>
        <v/>
      </c>
      <c r="BK229" s="276" t="str">
        <f t="shared" si="121"/>
        <v/>
      </c>
      <c r="BL229" s="276" t="str">
        <f t="shared" si="122"/>
        <v/>
      </c>
      <c r="BM229" s="276" t="str">
        <f t="shared" si="123"/>
        <v/>
      </c>
      <c r="BN229" s="276" t="str">
        <f t="shared" si="124"/>
        <v/>
      </c>
      <c r="BO229" s="276" t="str">
        <f t="shared" si="125"/>
        <v/>
      </c>
      <c r="BP229" s="277" t="str">
        <f t="shared" si="126"/>
        <v/>
      </c>
      <c r="BQ229" s="278"/>
      <c r="BR229" s="279"/>
      <c r="BS229" s="280"/>
      <c r="BT229" s="274">
        <f t="shared" si="127"/>
        <v>0</v>
      </c>
      <c r="BU229" s="275" t="str">
        <f t="shared" si="128"/>
        <v/>
      </c>
      <c r="BV229" s="276" t="str">
        <f t="shared" si="129"/>
        <v/>
      </c>
      <c r="BW229" s="276" t="str">
        <f t="shared" si="130"/>
        <v/>
      </c>
      <c r="BX229" s="276" t="str">
        <f t="shared" si="131"/>
        <v/>
      </c>
      <c r="BY229" s="276" t="str">
        <f t="shared" si="132"/>
        <v/>
      </c>
      <c r="BZ229" s="276" t="str">
        <f t="shared" si="133"/>
        <v/>
      </c>
      <c r="CA229" s="276" t="str">
        <f t="shared" si="134"/>
        <v/>
      </c>
      <c r="CB229" s="276" t="str">
        <f t="shared" si="135"/>
        <v/>
      </c>
      <c r="CC229" s="276" t="str">
        <f t="shared" si="136"/>
        <v/>
      </c>
      <c r="CD229" s="276" t="str">
        <f t="shared" si="137"/>
        <v/>
      </c>
      <c r="CE229" s="277" t="str">
        <f t="shared" si="138"/>
        <v/>
      </c>
      <c r="CF229" s="278"/>
      <c r="CG229" s="281"/>
      <c r="CH229" s="281"/>
      <c r="CI229" s="281"/>
      <c r="CJ229" s="280"/>
      <c r="CK229" s="282">
        <f t="shared" si="139"/>
        <v>0</v>
      </c>
      <c r="CL229" s="283">
        <f t="shared" si="140"/>
        <v>4292000</v>
      </c>
      <c r="CM229" s="284">
        <f t="shared" si="141"/>
        <v>128760</v>
      </c>
      <c r="CN229" s="284">
        <f t="shared" si="142"/>
        <v>2060160</v>
      </c>
      <c r="CO229" s="284">
        <f t="shared" si="143"/>
        <v>2231840</v>
      </c>
      <c r="CP229" s="280">
        <f t="shared" si="144"/>
        <v>2360600</v>
      </c>
      <c r="CQ229" s="285"/>
      <c r="CR229" s="291"/>
      <c r="CS229" s="293"/>
      <c r="CV229" s="291"/>
      <c r="CW229" s="292"/>
      <c r="CX229" s="292"/>
      <c r="CY229" s="292"/>
      <c r="CZ229" s="292"/>
      <c r="DA229" s="292"/>
      <c r="DB229" s="292"/>
      <c r="DC229" s="292"/>
      <c r="DD229" s="292"/>
      <c r="DE229" s="293"/>
      <c r="DF229" s="291"/>
      <c r="DG229" s="292"/>
      <c r="DH229" s="292"/>
      <c r="DI229" s="292"/>
      <c r="DJ229" s="292"/>
      <c r="DK229" s="292"/>
      <c r="DL229" s="292"/>
      <c r="DM229" s="292"/>
      <c r="DN229" s="292"/>
      <c r="DO229" s="292"/>
      <c r="DP229" s="293"/>
      <c r="DQ229" s="141"/>
      <c r="DR229" s="291"/>
      <c r="DS229" s="292"/>
      <c r="DT229" s="292"/>
      <c r="DU229" s="292"/>
      <c r="DV229" s="292"/>
      <c r="DW229" s="292"/>
      <c r="DX229" s="292"/>
      <c r="DY229" s="292"/>
      <c r="DZ229" s="292"/>
      <c r="EA229" s="292"/>
      <c r="EB229" s="292"/>
      <c r="EC229" s="292"/>
      <c r="ED229" s="292"/>
      <c r="EE229" s="292"/>
      <c r="EF229" s="301"/>
      <c r="EG229" s="301"/>
      <c r="EH229" s="301"/>
      <c r="EI229" s="301"/>
      <c r="EJ229" s="301"/>
      <c r="EK229" s="301"/>
      <c r="EL229" s="301"/>
      <c r="EM229" s="301"/>
      <c r="EN229" s="301"/>
      <c r="EO229" s="317">
        <f t="shared" si="145"/>
        <v>128760</v>
      </c>
      <c r="EP229" s="301"/>
      <c r="EQ229" s="293"/>
      <c r="ES229" s="288">
        <f t="shared" si="146"/>
        <v>2014</v>
      </c>
      <c r="ET229" s="289">
        <f t="shared" si="147"/>
        <v>0</v>
      </c>
      <c r="EU229" s="290">
        <f t="shared" si="148"/>
        <v>0</v>
      </c>
      <c r="EV229" s="290">
        <f t="shared" si="149"/>
        <v>0</v>
      </c>
      <c r="EW229" s="290">
        <f t="shared" si="150"/>
        <v>0</v>
      </c>
      <c r="EX229" s="291"/>
      <c r="EY229" s="292"/>
      <c r="EZ229" s="292"/>
      <c r="FA229" s="293"/>
      <c r="FB229" s="294">
        <f t="shared" si="151"/>
        <v>0</v>
      </c>
    </row>
    <row r="230" spans="1:158" s="287" customFormat="1" x14ac:dyDescent="0.15">
      <c r="A230" s="296">
        <v>216</v>
      </c>
      <c r="B230" s="297"/>
      <c r="C230" s="298" t="s">
        <v>161</v>
      </c>
      <c r="D230" s="248">
        <f>IF(C230="","",(VLOOKUP(C230,PD!A:B,2,FALSE)))</f>
        <v>12</v>
      </c>
      <c r="E230" s="299" t="s">
        <v>412</v>
      </c>
      <c r="F230" s="299" t="s">
        <v>801</v>
      </c>
      <c r="G230" s="292" t="s">
        <v>615</v>
      </c>
      <c r="H230" s="300">
        <v>11</v>
      </c>
      <c r="I230" s="292" t="s">
        <v>802</v>
      </c>
      <c r="J230" s="300">
        <v>1</v>
      </c>
      <c r="K230" s="293"/>
      <c r="L230" s="291"/>
      <c r="M230" s="292" t="s">
        <v>390</v>
      </c>
      <c r="N230" s="301"/>
      <c r="O230" s="302">
        <v>1</v>
      </c>
      <c r="P230" s="300">
        <v>15</v>
      </c>
      <c r="Q230" s="303">
        <v>10</v>
      </c>
      <c r="R230" s="302">
        <v>1</v>
      </c>
      <c r="S230" s="292"/>
      <c r="T230" s="300"/>
      <c r="U230" s="293"/>
      <c r="V230" s="296" t="s">
        <v>225</v>
      </c>
      <c r="W230" s="292" t="s">
        <v>803</v>
      </c>
      <c r="X230" s="292"/>
      <c r="Y230" s="292"/>
      <c r="Z230" s="303"/>
      <c r="AA230" s="291"/>
      <c r="AB230" s="300"/>
      <c r="AC230" s="293"/>
      <c r="AD230" s="304"/>
      <c r="AE230" s="301"/>
      <c r="AF230" s="296">
        <v>1</v>
      </c>
      <c r="AG230" s="297">
        <v>3</v>
      </c>
      <c r="AH230" s="305">
        <v>8.16</v>
      </c>
      <c r="AI230" s="306" t="s">
        <v>407</v>
      </c>
      <c r="AJ230" s="302">
        <v>34</v>
      </c>
      <c r="AK230" s="260">
        <f>IF(AJ230="","",(VLOOKUP(AJ230,償却率表!A:B,2,FALSE)))</f>
        <v>0.03</v>
      </c>
      <c r="AL230" s="307" t="s">
        <v>153</v>
      </c>
      <c r="AM230" s="262">
        <f>IF(AL230="","",(VLOOKUP(AL230,PD!G:H,2,FALSE)))</f>
        <v>1</v>
      </c>
      <c r="AN230" s="318" t="s">
        <v>804</v>
      </c>
      <c r="AO230" s="309">
        <v>1987</v>
      </c>
      <c r="AP230" s="319" t="s">
        <v>804</v>
      </c>
      <c r="AQ230" s="266">
        <v>1987</v>
      </c>
      <c r="AR230" s="267">
        <f t="shared" si="115"/>
        <v>27</v>
      </c>
      <c r="AS230" s="293" t="s">
        <v>226</v>
      </c>
      <c r="AT230" s="311"/>
      <c r="AU230" s="312">
        <v>100000</v>
      </c>
      <c r="AV230" s="313"/>
      <c r="AW230" s="314"/>
      <c r="AX230" s="296">
        <v>1</v>
      </c>
      <c r="AY230" s="315" t="s">
        <v>227</v>
      </c>
      <c r="AZ230" s="248">
        <f>IF(AY230="","",(VLOOKUP(AY230,PD!J:K,2,FALSE)))</f>
        <v>2</v>
      </c>
      <c r="BA230" s="300">
        <v>2014</v>
      </c>
      <c r="BB230" s="316">
        <f t="shared" si="152"/>
        <v>0</v>
      </c>
      <c r="BC230" s="291"/>
      <c r="BD230" s="292"/>
      <c r="BE230" s="301"/>
      <c r="BF230" s="274">
        <f t="shared" si="116"/>
        <v>0</v>
      </c>
      <c r="BG230" s="275" t="str">
        <f t="shared" si="117"/>
        <v/>
      </c>
      <c r="BH230" s="276" t="str">
        <f t="shared" si="118"/>
        <v/>
      </c>
      <c r="BI230" s="276" t="str">
        <f t="shared" si="119"/>
        <v/>
      </c>
      <c r="BJ230" s="276" t="str">
        <f t="shared" si="120"/>
        <v/>
      </c>
      <c r="BK230" s="276" t="str">
        <f t="shared" si="121"/>
        <v/>
      </c>
      <c r="BL230" s="276" t="str">
        <f t="shared" si="122"/>
        <v/>
      </c>
      <c r="BM230" s="276" t="str">
        <f t="shared" si="123"/>
        <v/>
      </c>
      <c r="BN230" s="276" t="str">
        <f t="shared" si="124"/>
        <v/>
      </c>
      <c r="BO230" s="276" t="str">
        <f t="shared" si="125"/>
        <v/>
      </c>
      <c r="BP230" s="277" t="str">
        <f t="shared" si="126"/>
        <v/>
      </c>
      <c r="BQ230" s="278"/>
      <c r="BR230" s="279"/>
      <c r="BS230" s="280"/>
      <c r="BT230" s="274">
        <f t="shared" si="127"/>
        <v>0</v>
      </c>
      <c r="BU230" s="275" t="str">
        <f t="shared" si="128"/>
        <v/>
      </c>
      <c r="BV230" s="276" t="str">
        <f t="shared" si="129"/>
        <v/>
      </c>
      <c r="BW230" s="276" t="str">
        <f t="shared" si="130"/>
        <v/>
      </c>
      <c r="BX230" s="276" t="str">
        <f t="shared" si="131"/>
        <v/>
      </c>
      <c r="BY230" s="276" t="str">
        <f t="shared" si="132"/>
        <v/>
      </c>
      <c r="BZ230" s="276" t="str">
        <f t="shared" si="133"/>
        <v/>
      </c>
      <c r="CA230" s="276" t="str">
        <f t="shared" si="134"/>
        <v/>
      </c>
      <c r="CB230" s="276" t="str">
        <f t="shared" si="135"/>
        <v/>
      </c>
      <c r="CC230" s="276" t="str">
        <f t="shared" si="136"/>
        <v/>
      </c>
      <c r="CD230" s="276" t="str">
        <f t="shared" si="137"/>
        <v/>
      </c>
      <c r="CE230" s="277" t="str">
        <f t="shared" si="138"/>
        <v/>
      </c>
      <c r="CF230" s="278"/>
      <c r="CG230" s="281"/>
      <c r="CH230" s="281"/>
      <c r="CI230" s="281"/>
      <c r="CJ230" s="280"/>
      <c r="CK230" s="282">
        <f t="shared" si="139"/>
        <v>0</v>
      </c>
      <c r="CL230" s="283">
        <f t="shared" si="140"/>
        <v>816000</v>
      </c>
      <c r="CM230" s="284">
        <f t="shared" si="141"/>
        <v>24480</v>
      </c>
      <c r="CN230" s="284">
        <f t="shared" si="142"/>
        <v>660960</v>
      </c>
      <c r="CO230" s="284">
        <f t="shared" si="143"/>
        <v>155040</v>
      </c>
      <c r="CP230" s="280">
        <f t="shared" si="144"/>
        <v>179520</v>
      </c>
      <c r="CQ230" s="285"/>
      <c r="CR230" s="291"/>
      <c r="CS230" s="293"/>
      <c r="CV230" s="291"/>
      <c r="CW230" s="292"/>
      <c r="CX230" s="292"/>
      <c r="CY230" s="292"/>
      <c r="CZ230" s="292"/>
      <c r="DA230" s="292"/>
      <c r="DB230" s="292"/>
      <c r="DC230" s="292"/>
      <c r="DD230" s="292"/>
      <c r="DE230" s="293"/>
      <c r="DF230" s="291"/>
      <c r="DG230" s="292"/>
      <c r="DH230" s="292"/>
      <c r="DI230" s="292"/>
      <c r="DJ230" s="292"/>
      <c r="DK230" s="292"/>
      <c r="DL230" s="292"/>
      <c r="DM230" s="292"/>
      <c r="DN230" s="292"/>
      <c r="DO230" s="292"/>
      <c r="DP230" s="293"/>
      <c r="DQ230" s="141"/>
      <c r="DR230" s="291"/>
      <c r="DS230" s="292"/>
      <c r="DT230" s="292"/>
      <c r="DU230" s="292"/>
      <c r="DV230" s="292"/>
      <c r="DW230" s="292"/>
      <c r="DX230" s="292"/>
      <c r="DY230" s="292"/>
      <c r="DZ230" s="292"/>
      <c r="EA230" s="292"/>
      <c r="EB230" s="292"/>
      <c r="EC230" s="292"/>
      <c r="ED230" s="292"/>
      <c r="EE230" s="292"/>
      <c r="EF230" s="301"/>
      <c r="EG230" s="301"/>
      <c r="EH230" s="301"/>
      <c r="EI230" s="301"/>
      <c r="EJ230" s="301"/>
      <c r="EK230" s="301"/>
      <c r="EL230" s="301"/>
      <c r="EM230" s="301"/>
      <c r="EN230" s="301"/>
      <c r="EO230" s="317">
        <f t="shared" si="145"/>
        <v>24480</v>
      </c>
      <c r="EP230" s="301"/>
      <c r="EQ230" s="293"/>
      <c r="ES230" s="288">
        <f t="shared" si="146"/>
        <v>2014</v>
      </c>
      <c r="ET230" s="289">
        <f t="shared" si="147"/>
        <v>0</v>
      </c>
      <c r="EU230" s="290">
        <f t="shared" si="148"/>
        <v>0</v>
      </c>
      <c r="EV230" s="290">
        <f t="shared" si="149"/>
        <v>0</v>
      </c>
      <c r="EW230" s="290">
        <f t="shared" si="150"/>
        <v>0</v>
      </c>
      <c r="EX230" s="291"/>
      <c r="EY230" s="292"/>
      <c r="EZ230" s="292"/>
      <c r="FA230" s="293"/>
      <c r="FB230" s="294">
        <f t="shared" si="151"/>
        <v>0</v>
      </c>
    </row>
    <row r="231" spans="1:158" s="287" customFormat="1" x14ac:dyDescent="0.15">
      <c r="A231" s="296">
        <v>217</v>
      </c>
      <c r="B231" s="297"/>
      <c r="C231" s="298" t="s">
        <v>161</v>
      </c>
      <c r="D231" s="248">
        <f>IF(C231="","",(VLOOKUP(C231,PD!A:B,2,FALSE)))</f>
        <v>12</v>
      </c>
      <c r="E231" s="299" t="s">
        <v>412</v>
      </c>
      <c r="F231" s="299" t="s">
        <v>805</v>
      </c>
      <c r="G231" s="292" t="s">
        <v>615</v>
      </c>
      <c r="H231" s="300">
        <v>11</v>
      </c>
      <c r="I231" s="292" t="s">
        <v>806</v>
      </c>
      <c r="J231" s="300">
        <v>1</v>
      </c>
      <c r="K231" s="293"/>
      <c r="L231" s="291"/>
      <c r="M231" s="292" t="s">
        <v>390</v>
      </c>
      <c r="N231" s="301"/>
      <c r="O231" s="302">
        <v>1</v>
      </c>
      <c r="P231" s="300">
        <v>15</v>
      </c>
      <c r="Q231" s="303">
        <v>10</v>
      </c>
      <c r="R231" s="302">
        <v>1</v>
      </c>
      <c r="S231" s="292"/>
      <c r="T231" s="300"/>
      <c r="U231" s="293"/>
      <c r="V231" s="296" t="s">
        <v>225</v>
      </c>
      <c r="W231" s="292" t="s">
        <v>807</v>
      </c>
      <c r="X231" s="292"/>
      <c r="Y231" s="292"/>
      <c r="Z231" s="303"/>
      <c r="AA231" s="291"/>
      <c r="AB231" s="300"/>
      <c r="AC231" s="293"/>
      <c r="AD231" s="304"/>
      <c r="AE231" s="301"/>
      <c r="AF231" s="296">
        <v>1</v>
      </c>
      <c r="AG231" s="297">
        <v>3</v>
      </c>
      <c r="AH231" s="305">
        <v>6</v>
      </c>
      <c r="AI231" s="306" t="s">
        <v>407</v>
      </c>
      <c r="AJ231" s="302">
        <v>34</v>
      </c>
      <c r="AK231" s="260">
        <f>IF(AJ231="","",(VLOOKUP(AJ231,償却率表!A:B,2,FALSE)))</f>
        <v>0.03</v>
      </c>
      <c r="AL231" s="307" t="s">
        <v>153</v>
      </c>
      <c r="AM231" s="262">
        <f>IF(AL231="","",(VLOOKUP(AL231,PD!G:H,2,FALSE)))</f>
        <v>1</v>
      </c>
      <c r="AN231" s="318" t="s">
        <v>804</v>
      </c>
      <c r="AO231" s="309">
        <v>1987</v>
      </c>
      <c r="AP231" s="319" t="s">
        <v>804</v>
      </c>
      <c r="AQ231" s="266">
        <v>1987</v>
      </c>
      <c r="AR231" s="267">
        <f t="shared" si="115"/>
        <v>27</v>
      </c>
      <c r="AS231" s="293" t="s">
        <v>226</v>
      </c>
      <c r="AT231" s="311">
        <v>848000</v>
      </c>
      <c r="AU231" s="312"/>
      <c r="AV231" s="313"/>
      <c r="AW231" s="314"/>
      <c r="AX231" s="296"/>
      <c r="AY231" s="315" t="s">
        <v>309</v>
      </c>
      <c r="AZ231" s="248">
        <f>IF(AY231="","",(VLOOKUP(AY231,PD!J:K,2,FALSE)))</f>
        <v>1</v>
      </c>
      <c r="BA231" s="300">
        <v>2014</v>
      </c>
      <c r="BB231" s="316">
        <f t="shared" si="152"/>
        <v>0</v>
      </c>
      <c r="BC231" s="291"/>
      <c r="BD231" s="292"/>
      <c r="BE231" s="301"/>
      <c r="BF231" s="274">
        <f t="shared" si="116"/>
        <v>0</v>
      </c>
      <c r="BG231" s="275" t="str">
        <f t="shared" si="117"/>
        <v/>
      </c>
      <c r="BH231" s="276" t="str">
        <f t="shared" si="118"/>
        <v/>
      </c>
      <c r="BI231" s="276" t="str">
        <f t="shared" si="119"/>
        <v/>
      </c>
      <c r="BJ231" s="276" t="str">
        <f t="shared" si="120"/>
        <v/>
      </c>
      <c r="BK231" s="276" t="str">
        <f t="shared" si="121"/>
        <v/>
      </c>
      <c r="BL231" s="276" t="str">
        <f t="shared" si="122"/>
        <v/>
      </c>
      <c r="BM231" s="276" t="str">
        <f t="shared" si="123"/>
        <v/>
      </c>
      <c r="BN231" s="276" t="str">
        <f t="shared" si="124"/>
        <v/>
      </c>
      <c r="BO231" s="276" t="str">
        <f t="shared" si="125"/>
        <v/>
      </c>
      <c r="BP231" s="277" t="str">
        <f t="shared" si="126"/>
        <v/>
      </c>
      <c r="BQ231" s="278"/>
      <c r="BR231" s="279"/>
      <c r="BS231" s="280"/>
      <c r="BT231" s="274">
        <f t="shared" si="127"/>
        <v>0</v>
      </c>
      <c r="BU231" s="275" t="str">
        <f t="shared" si="128"/>
        <v/>
      </c>
      <c r="BV231" s="276" t="str">
        <f t="shared" si="129"/>
        <v/>
      </c>
      <c r="BW231" s="276" t="str">
        <f t="shared" si="130"/>
        <v/>
      </c>
      <c r="BX231" s="276" t="str">
        <f t="shared" si="131"/>
        <v/>
      </c>
      <c r="BY231" s="276" t="str">
        <f t="shared" si="132"/>
        <v/>
      </c>
      <c r="BZ231" s="276" t="str">
        <f t="shared" si="133"/>
        <v/>
      </c>
      <c r="CA231" s="276" t="str">
        <f t="shared" si="134"/>
        <v/>
      </c>
      <c r="CB231" s="276" t="str">
        <f t="shared" si="135"/>
        <v/>
      </c>
      <c r="CC231" s="276" t="str">
        <f t="shared" si="136"/>
        <v/>
      </c>
      <c r="CD231" s="276" t="str">
        <f t="shared" si="137"/>
        <v/>
      </c>
      <c r="CE231" s="277" t="str">
        <f t="shared" si="138"/>
        <v/>
      </c>
      <c r="CF231" s="278"/>
      <c r="CG231" s="281"/>
      <c r="CH231" s="281"/>
      <c r="CI231" s="281"/>
      <c r="CJ231" s="280"/>
      <c r="CK231" s="282">
        <f t="shared" si="139"/>
        <v>0</v>
      </c>
      <c r="CL231" s="283">
        <f t="shared" si="140"/>
        <v>848000</v>
      </c>
      <c r="CM231" s="284">
        <f t="shared" si="141"/>
        <v>25440</v>
      </c>
      <c r="CN231" s="284">
        <f t="shared" si="142"/>
        <v>686880</v>
      </c>
      <c r="CO231" s="284">
        <f t="shared" si="143"/>
        <v>161120</v>
      </c>
      <c r="CP231" s="280">
        <f t="shared" si="144"/>
        <v>186560</v>
      </c>
      <c r="CQ231" s="285"/>
      <c r="CR231" s="291"/>
      <c r="CS231" s="293"/>
      <c r="CV231" s="291"/>
      <c r="CW231" s="292"/>
      <c r="CX231" s="292"/>
      <c r="CY231" s="292"/>
      <c r="CZ231" s="292"/>
      <c r="DA231" s="292"/>
      <c r="DB231" s="292"/>
      <c r="DC231" s="292"/>
      <c r="DD231" s="292"/>
      <c r="DE231" s="293"/>
      <c r="DF231" s="291"/>
      <c r="DG231" s="292"/>
      <c r="DH231" s="292"/>
      <c r="DI231" s="292"/>
      <c r="DJ231" s="292"/>
      <c r="DK231" s="292"/>
      <c r="DL231" s="292"/>
      <c r="DM231" s="292"/>
      <c r="DN231" s="292"/>
      <c r="DO231" s="292"/>
      <c r="DP231" s="293"/>
      <c r="DQ231" s="141"/>
      <c r="DR231" s="291"/>
      <c r="DS231" s="292"/>
      <c r="DT231" s="292"/>
      <c r="DU231" s="292"/>
      <c r="DV231" s="292"/>
      <c r="DW231" s="292"/>
      <c r="DX231" s="292"/>
      <c r="DY231" s="292"/>
      <c r="DZ231" s="292"/>
      <c r="EA231" s="292"/>
      <c r="EB231" s="292"/>
      <c r="EC231" s="292"/>
      <c r="ED231" s="292"/>
      <c r="EE231" s="292"/>
      <c r="EF231" s="301"/>
      <c r="EG231" s="301"/>
      <c r="EH231" s="301"/>
      <c r="EI231" s="301"/>
      <c r="EJ231" s="301"/>
      <c r="EK231" s="301"/>
      <c r="EL231" s="301"/>
      <c r="EM231" s="301"/>
      <c r="EN231" s="301"/>
      <c r="EO231" s="317">
        <f t="shared" si="145"/>
        <v>25440</v>
      </c>
      <c r="EP231" s="301"/>
      <c r="EQ231" s="293"/>
      <c r="ES231" s="288">
        <f t="shared" si="146"/>
        <v>2014</v>
      </c>
      <c r="ET231" s="289">
        <f t="shared" si="147"/>
        <v>0</v>
      </c>
      <c r="EU231" s="290">
        <f t="shared" si="148"/>
        <v>0</v>
      </c>
      <c r="EV231" s="290">
        <f t="shared" si="149"/>
        <v>0</v>
      </c>
      <c r="EW231" s="290">
        <f t="shared" si="150"/>
        <v>0</v>
      </c>
      <c r="EX231" s="291"/>
      <c r="EY231" s="292"/>
      <c r="EZ231" s="292"/>
      <c r="FA231" s="293"/>
      <c r="FB231" s="294">
        <f t="shared" si="151"/>
        <v>0</v>
      </c>
    </row>
    <row r="232" spans="1:158" s="287" customFormat="1" x14ac:dyDescent="0.15">
      <c r="A232" s="296">
        <v>218</v>
      </c>
      <c r="B232" s="297"/>
      <c r="C232" s="298" t="s">
        <v>161</v>
      </c>
      <c r="D232" s="248">
        <f>IF(C232="","",(VLOOKUP(C232,PD!A:B,2,FALSE)))</f>
        <v>12</v>
      </c>
      <c r="E232" s="299" t="s">
        <v>412</v>
      </c>
      <c r="F232" s="299" t="s">
        <v>398</v>
      </c>
      <c r="G232" s="292" t="s">
        <v>559</v>
      </c>
      <c r="H232" s="300">
        <v>11</v>
      </c>
      <c r="I232" s="292" t="s">
        <v>808</v>
      </c>
      <c r="J232" s="300">
        <v>3</v>
      </c>
      <c r="K232" s="293"/>
      <c r="L232" s="291"/>
      <c r="M232" s="292" t="s">
        <v>390</v>
      </c>
      <c r="N232" s="301"/>
      <c r="O232" s="302">
        <v>1</v>
      </c>
      <c r="P232" s="300">
        <v>15</v>
      </c>
      <c r="Q232" s="303">
        <v>10</v>
      </c>
      <c r="R232" s="302">
        <v>1</v>
      </c>
      <c r="S232" s="292"/>
      <c r="T232" s="300"/>
      <c r="U232" s="293"/>
      <c r="V232" s="296" t="s">
        <v>225</v>
      </c>
      <c r="W232" s="292" t="s">
        <v>809</v>
      </c>
      <c r="X232" s="292"/>
      <c r="Y232" s="292"/>
      <c r="Z232" s="303"/>
      <c r="AA232" s="291"/>
      <c r="AB232" s="300"/>
      <c r="AC232" s="293"/>
      <c r="AD232" s="304"/>
      <c r="AE232" s="301"/>
      <c r="AF232" s="296">
        <v>1</v>
      </c>
      <c r="AG232" s="297">
        <v>2</v>
      </c>
      <c r="AH232" s="305">
        <v>32.4</v>
      </c>
      <c r="AI232" s="306" t="s">
        <v>407</v>
      </c>
      <c r="AJ232" s="302">
        <v>38</v>
      </c>
      <c r="AK232" s="260">
        <f>IF(AJ232="","",(VLOOKUP(AJ232,償却率表!A:B,2,FALSE)))</f>
        <v>2.7E-2</v>
      </c>
      <c r="AL232" s="307" t="s">
        <v>153</v>
      </c>
      <c r="AM232" s="262">
        <f>IF(AL232="","",(VLOOKUP(AL232,PD!G:H,2,FALSE)))</f>
        <v>1</v>
      </c>
      <c r="AN232" s="318" t="s">
        <v>810</v>
      </c>
      <c r="AO232" s="309">
        <v>1989</v>
      </c>
      <c r="AP232" s="319" t="s">
        <v>810</v>
      </c>
      <c r="AQ232" s="266">
        <v>1989</v>
      </c>
      <c r="AR232" s="267">
        <f t="shared" si="115"/>
        <v>25</v>
      </c>
      <c r="AS232" s="293" t="s">
        <v>226</v>
      </c>
      <c r="AT232" s="311">
        <v>5960000</v>
      </c>
      <c r="AU232" s="312"/>
      <c r="AV232" s="313"/>
      <c r="AW232" s="314"/>
      <c r="AX232" s="296"/>
      <c r="AY232" s="315" t="s">
        <v>309</v>
      </c>
      <c r="AZ232" s="248">
        <f>IF(AY232="","",(VLOOKUP(AY232,PD!J:K,2,FALSE)))</f>
        <v>1</v>
      </c>
      <c r="BA232" s="300">
        <v>2014</v>
      </c>
      <c r="BB232" s="316">
        <f t="shared" si="152"/>
        <v>0</v>
      </c>
      <c r="BC232" s="291"/>
      <c r="BD232" s="292"/>
      <c r="BE232" s="301"/>
      <c r="BF232" s="274">
        <f t="shared" si="116"/>
        <v>0</v>
      </c>
      <c r="BG232" s="275" t="str">
        <f t="shared" si="117"/>
        <v/>
      </c>
      <c r="BH232" s="276" t="str">
        <f t="shared" si="118"/>
        <v/>
      </c>
      <c r="BI232" s="276" t="str">
        <f t="shared" si="119"/>
        <v/>
      </c>
      <c r="BJ232" s="276" t="str">
        <f t="shared" si="120"/>
        <v/>
      </c>
      <c r="BK232" s="276" t="str">
        <f t="shared" si="121"/>
        <v/>
      </c>
      <c r="BL232" s="276" t="str">
        <f t="shared" si="122"/>
        <v/>
      </c>
      <c r="BM232" s="276" t="str">
        <f t="shared" si="123"/>
        <v/>
      </c>
      <c r="BN232" s="276" t="str">
        <f t="shared" si="124"/>
        <v/>
      </c>
      <c r="BO232" s="276" t="str">
        <f t="shared" si="125"/>
        <v/>
      </c>
      <c r="BP232" s="277" t="str">
        <f t="shared" si="126"/>
        <v/>
      </c>
      <c r="BQ232" s="278"/>
      <c r="BR232" s="279"/>
      <c r="BS232" s="280"/>
      <c r="BT232" s="274">
        <f t="shared" si="127"/>
        <v>0</v>
      </c>
      <c r="BU232" s="275" t="str">
        <f t="shared" si="128"/>
        <v/>
      </c>
      <c r="BV232" s="276" t="str">
        <f t="shared" si="129"/>
        <v/>
      </c>
      <c r="BW232" s="276" t="str">
        <f t="shared" si="130"/>
        <v/>
      </c>
      <c r="BX232" s="276" t="str">
        <f t="shared" si="131"/>
        <v/>
      </c>
      <c r="BY232" s="276" t="str">
        <f t="shared" si="132"/>
        <v/>
      </c>
      <c r="BZ232" s="276" t="str">
        <f t="shared" si="133"/>
        <v/>
      </c>
      <c r="CA232" s="276" t="str">
        <f t="shared" si="134"/>
        <v/>
      </c>
      <c r="CB232" s="276" t="str">
        <f t="shared" si="135"/>
        <v/>
      </c>
      <c r="CC232" s="276" t="str">
        <f t="shared" si="136"/>
        <v/>
      </c>
      <c r="CD232" s="276" t="str">
        <f t="shared" si="137"/>
        <v/>
      </c>
      <c r="CE232" s="277" t="str">
        <f t="shared" si="138"/>
        <v/>
      </c>
      <c r="CF232" s="278"/>
      <c r="CG232" s="281"/>
      <c r="CH232" s="281"/>
      <c r="CI232" s="281"/>
      <c r="CJ232" s="280"/>
      <c r="CK232" s="282">
        <f t="shared" si="139"/>
        <v>0</v>
      </c>
      <c r="CL232" s="283">
        <f t="shared" si="140"/>
        <v>5960000</v>
      </c>
      <c r="CM232" s="284">
        <f t="shared" si="141"/>
        <v>160920</v>
      </c>
      <c r="CN232" s="284">
        <f t="shared" si="142"/>
        <v>4023000</v>
      </c>
      <c r="CO232" s="284">
        <f t="shared" si="143"/>
        <v>1937000</v>
      </c>
      <c r="CP232" s="280">
        <f t="shared" si="144"/>
        <v>2097920</v>
      </c>
      <c r="CQ232" s="285"/>
      <c r="CR232" s="291"/>
      <c r="CS232" s="293"/>
      <c r="CV232" s="291"/>
      <c r="CW232" s="292"/>
      <c r="CX232" s="292"/>
      <c r="CY232" s="292"/>
      <c r="CZ232" s="292"/>
      <c r="DA232" s="292"/>
      <c r="DB232" s="292"/>
      <c r="DC232" s="292"/>
      <c r="DD232" s="292"/>
      <c r="DE232" s="293"/>
      <c r="DF232" s="291"/>
      <c r="DG232" s="292"/>
      <c r="DH232" s="292"/>
      <c r="DI232" s="292"/>
      <c r="DJ232" s="292"/>
      <c r="DK232" s="292"/>
      <c r="DL232" s="292"/>
      <c r="DM232" s="292"/>
      <c r="DN232" s="292"/>
      <c r="DO232" s="292"/>
      <c r="DP232" s="293"/>
      <c r="DQ232" s="141"/>
      <c r="DR232" s="291"/>
      <c r="DS232" s="292"/>
      <c r="DT232" s="292"/>
      <c r="DU232" s="292"/>
      <c r="DV232" s="292"/>
      <c r="DW232" s="292"/>
      <c r="DX232" s="292"/>
      <c r="DY232" s="292"/>
      <c r="DZ232" s="292"/>
      <c r="EA232" s="292"/>
      <c r="EB232" s="292"/>
      <c r="EC232" s="292"/>
      <c r="ED232" s="292"/>
      <c r="EE232" s="292"/>
      <c r="EF232" s="301"/>
      <c r="EG232" s="301"/>
      <c r="EH232" s="301"/>
      <c r="EI232" s="301"/>
      <c r="EJ232" s="301"/>
      <c r="EK232" s="301"/>
      <c r="EL232" s="301"/>
      <c r="EM232" s="301"/>
      <c r="EN232" s="301"/>
      <c r="EO232" s="317">
        <f t="shared" si="145"/>
        <v>160920</v>
      </c>
      <c r="EP232" s="301"/>
      <c r="EQ232" s="293"/>
      <c r="ES232" s="288">
        <f t="shared" si="146"/>
        <v>2014</v>
      </c>
      <c r="ET232" s="289">
        <f t="shared" si="147"/>
        <v>0</v>
      </c>
      <c r="EU232" s="290">
        <f t="shared" si="148"/>
        <v>0</v>
      </c>
      <c r="EV232" s="290">
        <f t="shared" si="149"/>
        <v>0</v>
      </c>
      <c r="EW232" s="290">
        <f t="shared" si="150"/>
        <v>0</v>
      </c>
      <c r="EX232" s="291"/>
      <c r="EY232" s="292"/>
      <c r="EZ232" s="292"/>
      <c r="FA232" s="293"/>
      <c r="FB232" s="294">
        <f t="shared" si="151"/>
        <v>0</v>
      </c>
    </row>
    <row r="233" spans="1:158" s="287" customFormat="1" x14ac:dyDescent="0.15">
      <c r="A233" s="296">
        <v>219</v>
      </c>
      <c r="B233" s="297"/>
      <c r="C233" s="298" t="s">
        <v>161</v>
      </c>
      <c r="D233" s="248">
        <f>IF(C233="","",(VLOOKUP(C233,PD!A:B,2,FALSE)))</f>
        <v>12</v>
      </c>
      <c r="E233" s="299" t="s">
        <v>412</v>
      </c>
      <c r="F233" s="299" t="s">
        <v>398</v>
      </c>
      <c r="G233" s="292" t="s">
        <v>439</v>
      </c>
      <c r="H233" s="300">
        <v>11</v>
      </c>
      <c r="I233" s="292" t="s">
        <v>808</v>
      </c>
      <c r="J233" s="300">
        <v>3</v>
      </c>
      <c r="K233" s="293"/>
      <c r="L233" s="291"/>
      <c r="M233" s="292" t="s">
        <v>390</v>
      </c>
      <c r="N233" s="301"/>
      <c r="O233" s="302">
        <v>1</v>
      </c>
      <c r="P233" s="300">
        <v>15</v>
      </c>
      <c r="Q233" s="303">
        <v>10</v>
      </c>
      <c r="R233" s="302">
        <v>1</v>
      </c>
      <c r="S233" s="292"/>
      <c r="T233" s="300"/>
      <c r="U233" s="293"/>
      <c r="V233" s="296" t="s">
        <v>225</v>
      </c>
      <c r="W233" s="292" t="s">
        <v>809</v>
      </c>
      <c r="X233" s="292"/>
      <c r="Y233" s="292"/>
      <c r="Z233" s="303"/>
      <c r="AA233" s="291"/>
      <c r="AB233" s="300"/>
      <c r="AC233" s="293"/>
      <c r="AD233" s="304"/>
      <c r="AE233" s="301"/>
      <c r="AF233" s="296">
        <v>1</v>
      </c>
      <c r="AG233" s="297">
        <v>5</v>
      </c>
      <c r="AH233" s="305">
        <v>39.69</v>
      </c>
      <c r="AI233" s="306" t="s">
        <v>407</v>
      </c>
      <c r="AJ233" s="302">
        <v>15</v>
      </c>
      <c r="AK233" s="260">
        <f>IF(AJ233="","",(VLOOKUP(AJ233,償却率表!A:B,2,FALSE)))</f>
        <v>6.7000000000000004E-2</v>
      </c>
      <c r="AL233" s="307" t="s">
        <v>153</v>
      </c>
      <c r="AM233" s="262">
        <f>IF(AL233="","",(VLOOKUP(AL233,PD!G:H,2,FALSE)))</f>
        <v>1</v>
      </c>
      <c r="AN233" s="318" t="s">
        <v>810</v>
      </c>
      <c r="AO233" s="309">
        <v>1989</v>
      </c>
      <c r="AP233" s="319" t="s">
        <v>810</v>
      </c>
      <c r="AQ233" s="266">
        <v>1989</v>
      </c>
      <c r="AR233" s="267">
        <f t="shared" si="115"/>
        <v>25</v>
      </c>
      <c r="AS233" s="293" t="s">
        <v>226</v>
      </c>
      <c r="AT233" s="311">
        <v>6370000</v>
      </c>
      <c r="AU233" s="312"/>
      <c r="AV233" s="313"/>
      <c r="AW233" s="314"/>
      <c r="AX233" s="296"/>
      <c r="AY233" s="315" t="s">
        <v>309</v>
      </c>
      <c r="AZ233" s="248">
        <f>IF(AY233="","",(VLOOKUP(AY233,PD!J:K,2,FALSE)))</f>
        <v>1</v>
      </c>
      <c r="BA233" s="300">
        <v>2014</v>
      </c>
      <c r="BB233" s="316">
        <f t="shared" si="152"/>
        <v>0</v>
      </c>
      <c r="BC233" s="291"/>
      <c r="BD233" s="292"/>
      <c r="BE233" s="301"/>
      <c r="BF233" s="274">
        <f t="shared" si="116"/>
        <v>0</v>
      </c>
      <c r="BG233" s="275" t="str">
        <f t="shared" si="117"/>
        <v/>
      </c>
      <c r="BH233" s="276" t="str">
        <f t="shared" si="118"/>
        <v/>
      </c>
      <c r="BI233" s="276" t="str">
        <f t="shared" si="119"/>
        <v/>
      </c>
      <c r="BJ233" s="276" t="str">
        <f t="shared" si="120"/>
        <v/>
      </c>
      <c r="BK233" s="276" t="str">
        <f t="shared" si="121"/>
        <v/>
      </c>
      <c r="BL233" s="276" t="str">
        <f t="shared" si="122"/>
        <v/>
      </c>
      <c r="BM233" s="276" t="str">
        <f t="shared" si="123"/>
        <v/>
      </c>
      <c r="BN233" s="276" t="str">
        <f t="shared" si="124"/>
        <v/>
      </c>
      <c r="BO233" s="276" t="str">
        <f t="shared" si="125"/>
        <v/>
      </c>
      <c r="BP233" s="277" t="str">
        <f t="shared" si="126"/>
        <v/>
      </c>
      <c r="BQ233" s="278"/>
      <c r="BR233" s="279"/>
      <c r="BS233" s="280"/>
      <c r="BT233" s="274">
        <f t="shared" si="127"/>
        <v>0</v>
      </c>
      <c r="BU233" s="275" t="str">
        <f t="shared" si="128"/>
        <v/>
      </c>
      <c r="BV233" s="276" t="str">
        <f t="shared" si="129"/>
        <v/>
      </c>
      <c r="BW233" s="276" t="str">
        <f t="shared" si="130"/>
        <v/>
      </c>
      <c r="BX233" s="276" t="str">
        <f t="shared" si="131"/>
        <v/>
      </c>
      <c r="BY233" s="276" t="str">
        <f t="shared" si="132"/>
        <v/>
      </c>
      <c r="BZ233" s="276" t="str">
        <f t="shared" si="133"/>
        <v/>
      </c>
      <c r="CA233" s="276" t="str">
        <f t="shared" si="134"/>
        <v/>
      </c>
      <c r="CB233" s="276" t="str">
        <f t="shared" si="135"/>
        <v/>
      </c>
      <c r="CC233" s="276" t="str">
        <f t="shared" si="136"/>
        <v/>
      </c>
      <c r="CD233" s="276" t="str">
        <f t="shared" si="137"/>
        <v/>
      </c>
      <c r="CE233" s="277" t="str">
        <f t="shared" si="138"/>
        <v/>
      </c>
      <c r="CF233" s="278"/>
      <c r="CG233" s="281"/>
      <c r="CH233" s="281"/>
      <c r="CI233" s="281"/>
      <c r="CJ233" s="280"/>
      <c r="CK233" s="282">
        <f t="shared" si="139"/>
        <v>0</v>
      </c>
      <c r="CL233" s="283">
        <f t="shared" si="140"/>
        <v>6370000</v>
      </c>
      <c r="CM233" s="284">
        <f t="shared" si="141"/>
        <v>0</v>
      </c>
      <c r="CN233" s="284">
        <f t="shared" si="142"/>
        <v>6369999</v>
      </c>
      <c r="CO233" s="284">
        <f t="shared" si="143"/>
        <v>1</v>
      </c>
      <c r="CP233" s="280">
        <f t="shared" si="144"/>
        <v>1</v>
      </c>
      <c r="CQ233" s="285"/>
      <c r="CR233" s="291"/>
      <c r="CS233" s="293"/>
      <c r="CV233" s="291"/>
      <c r="CW233" s="292"/>
      <c r="CX233" s="292"/>
      <c r="CY233" s="292"/>
      <c r="CZ233" s="292"/>
      <c r="DA233" s="292"/>
      <c r="DB233" s="292"/>
      <c r="DC233" s="292"/>
      <c r="DD233" s="292"/>
      <c r="DE233" s="293"/>
      <c r="DF233" s="291"/>
      <c r="DG233" s="292"/>
      <c r="DH233" s="292"/>
      <c r="DI233" s="292"/>
      <c r="DJ233" s="292"/>
      <c r="DK233" s="292"/>
      <c r="DL233" s="292"/>
      <c r="DM233" s="292"/>
      <c r="DN233" s="292"/>
      <c r="DO233" s="292"/>
      <c r="DP233" s="293"/>
      <c r="DQ233" s="141"/>
      <c r="DR233" s="291"/>
      <c r="DS233" s="292"/>
      <c r="DT233" s="292"/>
      <c r="DU233" s="292"/>
      <c r="DV233" s="292"/>
      <c r="DW233" s="292"/>
      <c r="DX233" s="292"/>
      <c r="DY233" s="292"/>
      <c r="DZ233" s="292"/>
      <c r="EA233" s="292"/>
      <c r="EB233" s="292"/>
      <c r="EC233" s="292"/>
      <c r="ED233" s="292"/>
      <c r="EE233" s="292"/>
      <c r="EF233" s="301"/>
      <c r="EG233" s="301"/>
      <c r="EH233" s="301"/>
      <c r="EI233" s="301"/>
      <c r="EJ233" s="301"/>
      <c r="EK233" s="301"/>
      <c r="EL233" s="301"/>
      <c r="EM233" s="301"/>
      <c r="EN233" s="301"/>
      <c r="EO233" s="317">
        <f t="shared" si="145"/>
        <v>0</v>
      </c>
      <c r="EP233" s="301"/>
      <c r="EQ233" s="293"/>
      <c r="ES233" s="288">
        <f t="shared" si="146"/>
        <v>2014</v>
      </c>
      <c r="ET233" s="289">
        <f t="shared" si="147"/>
        <v>0</v>
      </c>
      <c r="EU233" s="290">
        <f t="shared" si="148"/>
        <v>0</v>
      </c>
      <c r="EV233" s="290">
        <f t="shared" si="149"/>
        <v>0</v>
      </c>
      <c r="EW233" s="290">
        <f t="shared" si="150"/>
        <v>0</v>
      </c>
      <c r="EX233" s="291"/>
      <c r="EY233" s="292"/>
      <c r="EZ233" s="292"/>
      <c r="FA233" s="293"/>
      <c r="FB233" s="294">
        <f t="shared" si="151"/>
        <v>0</v>
      </c>
    </row>
    <row r="234" spans="1:158" s="287" customFormat="1" x14ac:dyDescent="0.15">
      <c r="A234" s="296">
        <v>220</v>
      </c>
      <c r="B234" s="297"/>
      <c r="C234" s="298" t="s">
        <v>161</v>
      </c>
      <c r="D234" s="248">
        <f>IF(C234="","",(VLOOKUP(C234,PD!A:B,2,FALSE)))</f>
        <v>12</v>
      </c>
      <c r="E234" s="299" t="s">
        <v>412</v>
      </c>
      <c r="F234" s="299" t="s">
        <v>398</v>
      </c>
      <c r="G234" s="292" t="s">
        <v>811</v>
      </c>
      <c r="H234" s="300">
        <v>11</v>
      </c>
      <c r="I234" s="292" t="s">
        <v>808</v>
      </c>
      <c r="J234" s="300">
        <v>3</v>
      </c>
      <c r="K234" s="293"/>
      <c r="L234" s="291"/>
      <c r="M234" s="292" t="s">
        <v>390</v>
      </c>
      <c r="N234" s="301"/>
      <c r="O234" s="302">
        <v>1</v>
      </c>
      <c r="P234" s="300">
        <v>15</v>
      </c>
      <c r="Q234" s="303">
        <v>10</v>
      </c>
      <c r="R234" s="302">
        <v>1</v>
      </c>
      <c r="S234" s="292"/>
      <c r="T234" s="300"/>
      <c r="U234" s="293"/>
      <c r="V234" s="296" t="s">
        <v>225</v>
      </c>
      <c r="W234" s="292" t="s">
        <v>809</v>
      </c>
      <c r="X234" s="292"/>
      <c r="Y234" s="292"/>
      <c r="Z234" s="303"/>
      <c r="AA234" s="291"/>
      <c r="AB234" s="300"/>
      <c r="AC234" s="293"/>
      <c r="AD234" s="304"/>
      <c r="AE234" s="301"/>
      <c r="AF234" s="296">
        <v>1</v>
      </c>
      <c r="AG234" s="297">
        <v>2</v>
      </c>
      <c r="AH234" s="305">
        <v>138.19999999999999</v>
      </c>
      <c r="AI234" s="306" t="s">
        <v>407</v>
      </c>
      <c r="AJ234" s="302">
        <v>38</v>
      </c>
      <c r="AK234" s="260">
        <f>IF(AJ234="","",(VLOOKUP(AJ234,償却率表!A:B,2,FALSE)))</f>
        <v>2.7E-2</v>
      </c>
      <c r="AL234" s="307" t="s">
        <v>153</v>
      </c>
      <c r="AM234" s="262">
        <f>IF(AL234="","",(VLOOKUP(AL234,PD!G:H,2,FALSE)))</f>
        <v>1</v>
      </c>
      <c r="AN234" s="318" t="s">
        <v>810</v>
      </c>
      <c r="AO234" s="309">
        <v>1989</v>
      </c>
      <c r="AP234" s="319" t="s">
        <v>810</v>
      </c>
      <c r="AQ234" s="266">
        <v>1989</v>
      </c>
      <c r="AR234" s="267">
        <f t="shared" si="115"/>
        <v>25</v>
      </c>
      <c r="AS234" s="293" t="s">
        <v>226</v>
      </c>
      <c r="AT234" s="311">
        <v>8290000</v>
      </c>
      <c r="AU234" s="312"/>
      <c r="AV234" s="313"/>
      <c r="AW234" s="314"/>
      <c r="AX234" s="296"/>
      <c r="AY234" s="315" t="s">
        <v>309</v>
      </c>
      <c r="AZ234" s="248">
        <f>IF(AY234="","",(VLOOKUP(AY234,PD!J:K,2,FALSE)))</f>
        <v>1</v>
      </c>
      <c r="BA234" s="300">
        <v>2014</v>
      </c>
      <c r="BB234" s="316">
        <f t="shared" si="152"/>
        <v>0</v>
      </c>
      <c r="BC234" s="291"/>
      <c r="BD234" s="292"/>
      <c r="BE234" s="301"/>
      <c r="BF234" s="274">
        <f t="shared" si="116"/>
        <v>0</v>
      </c>
      <c r="BG234" s="275" t="str">
        <f t="shared" si="117"/>
        <v/>
      </c>
      <c r="BH234" s="276" t="str">
        <f t="shared" si="118"/>
        <v/>
      </c>
      <c r="BI234" s="276" t="str">
        <f t="shared" si="119"/>
        <v/>
      </c>
      <c r="BJ234" s="276" t="str">
        <f t="shared" si="120"/>
        <v/>
      </c>
      <c r="BK234" s="276" t="str">
        <f t="shared" si="121"/>
        <v/>
      </c>
      <c r="BL234" s="276" t="str">
        <f t="shared" si="122"/>
        <v/>
      </c>
      <c r="BM234" s="276" t="str">
        <f t="shared" si="123"/>
        <v/>
      </c>
      <c r="BN234" s="276" t="str">
        <f t="shared" si="124"/>
        <v/>
      </c>
      <c r="BO234" s="276" t="str">
        <f t="shared" si="125"/>
        <v/>
      </c>
      <c r="BP234" s="277" t="str">
        <f t="shared" si="126"/>
        <v/>
      </c>
      <c r="BQ234" s="278"/>
      <c r="BR234" s="279"/>
      <c r="BS234" s="280"/>
      <c r="BT234" s="274">
        <f t="shared" si="127"/>
        <v>0</v>
      </c>
      <c r="BU234" s="275" t="str">
        <f t="shared" si="128"/>
        <v/>
      </c>
      <c r="BV234" s="276" t="str">
        <f t="shared" si="129"/>
        <v/>
      </c>
      <c r="BW234" s="276" t="str">
        <f t="shared" si="130"/>
        <v/>
      </c>
      <c r="BX234" s="276" t="str">
        <f t="shared" si="131"/>
        <v/>
      </c>
      <c r="BY234" s="276" t="str">
        <f t="shared" si="132"/>
        <v/>
      </c>
      <c r="BZ234" s="276" t="str">
        <f t="shared" si="133"/>
        <v/>
      </c>
      <c r="CA234" s="276" t="str">
        <f t="shared" si="134"/>
        <v/>
      </c>
      <c r="CB234" s="276" t="str">
        <f t="shared" si="135"/>
        <v/>
      </c>
      <c r="CC234" s="276" t="str">
        <f t="shared" si="136"/>
        <v/>
      </c>
      <c r="CD234" s="276" t="str">
        <f t="shared" si="137"/>
        <v/>
      </c>
      <c r="CE234" s="277" t="str">
        <f t="shared" si="138"/>
        <v/>
      </c>
      <c r="CF234" s="278"/>
      <c r="CG234" s="281"/>
      <c r="CH234" s="281"/>
      <c r="CI234" s="281"/>
      <c r="CJ234" s="280"/>
      <c r="CK234" s="282">
        <f t="shared" si="139"/>
        <v>0</v>
      </c>
      <c r="CL234" s="283">
        <f t="shared" si="140"/>
        <v>8290000</v>
      </c>
      <c r="CM234" s="284">
        <f t="shared" si="141"/>
        <v>223830</v>
      </c>
      <c r="CN234" s="284">
        <f t="shared" si="142"/>
        <v>5595750</v>
      </c>
      <c r="CO234" s="284">
        <f t="shared" si="143"/>
        <v>2694250</v>
      </c>
      <c r="CP234" s="280">
        <f t="shared" si="144"/>
        <v>2918080</v>
      </c>
      <c r="CQ234" s="285"/>
      <c r="CR234" s="291"/>
      <c r="CS234" s="293"/>
      <c r="CV234" s="291"/>
      <c r="CW234" s="292"/>
      <c r="CX234" s="292"/>
      <c r="CY234" s="292"/>
      <c r="CZ234" s="292"/>
      <c r="DA234" s="292"/>
      <c r="DB234" s="292"/>
      <c r="DC234" s="292"/>
      <c r="DD234" s="292"/>
      <c r="DE234" s="293"/>
      <c r="DF234" s="291"/>
      <c r="DG234" s="292"/>
      <c r="DH234" s="292"/>
      <c r="DI234" s="292"/>
      <c r="DJ234" s="292"/>
      <c r="DK234" s="292"/>
      <c r="DL234" s="292"/>
      <c r="DM234" s="292"/>
      <c r="DN234" s="292"/>
      <c r="DO234" s="292"/>
      <c r="DP234" s="293"/>
      <c r="DQ234" s="141"/>
      <c r="DR234" s="291"/>
      <c r="DS234" s="292"/>
      <c r="DT234" s="292"/>
      <c r="DU234" s="292"/>
      <c r="DV234" s="292"/>
      <c r="DW234" s="292"/>
      <c r="DX234" s="292"/>
      <c r="DY234" s="292"/>
      <c r="DZ234" s="292"/>
      <c r="EA234" s="292"/>
      <c r="EB234" s="292"/>
      <c r="EC234" s="292"/>
      <c r="ED234" s="292"/>
      <c r="EE234" s="292"/>
      <c r="EF234" s="301"/>
      <c r="EG234" s="301"/>
      <c r="EH234" s="301"/>
      <c r="EI234" s="301"/>
      <c r="EJ234" s="301"/>
      <c r="EK234" s="301"/>
      <c r="EL234" s="301"/>
      <c r="EM234" s="301"/>
      <c r="EN234" s="301"/>
      <c r="EO234" s="317">
        <f t="shared" si="145"/>
        <v>223830</v>
      </c>
      <c r="EP234" s="301"/>
      <c r="EQ234" s="293"/>
      <c r="ES234" s="288">
        <f t="shared" si="146"/>
        <v>2014</v>
      </c>
      <c r="ET234" s="289">
        <f t="shared" si="147"/>
        <v>0</v>
      </c>
      <c r="EU234" s="290">
        <f t="shared" si="148"/>
        <v>0</v>
      </c>
      <c r="EV234" s="290">
        <f t="shared" si="149"/>
        <v>0</v>
      </c>
      <c r="EW234" s="290">
        <f t="shared" si="150"/>
        <v>0</v>
      </c>
      <c r="EX234" s="291"/>
      <c r="EY234" s="292"/>
      <c r="EZ234" s="292"/>
      <c r="FA234" s="293"/>
      <c r="FB234" s="294">
        <f t="shared" si="151"/>
        <v>0</v>
      </c>
    </row>
    <row r="235" spans="1:158" s="287" customFormat="1" x14ac:dyDescent="0.15">
      <c r="A235" s="296">
        <v>221</v>
      </c>
      <c r="B235" s="297"/>
      <c r="C235" s="298" t="s">
        <v>161</v>
      </c>
      <c r="D235" s="248">
        <f>IF(C235="","",(VLOOKUP(C235,PD!A:B,2,FALSE)))</f>
        <v>12</v>
      </c>
      <c r="E235" s="299" t="s">
        <v>412</v>
      </c>
      <c r="F235" s="299" t="s">
        <v>398</v>
      </c>
      <c r="G235" s="292" t="s">
        <v>811</v>
      </c>
      <c r="H235" s="300">
        <v>11</v>
      </c>
      <c r="I235" s="292" t="s">
        <v>808</v>
      </c>
      <c r="J235" s="300">
        <v>3</v>
      </c>
      <c r="K235" s="293"/>
      <c r="L235" s="291"/>
      <c r="M235" s="292" t="s">
        <v>390</v>
      </c>
      <c r="N235" s="301"/>
      <c r="O235" s="302">
        <v>1</v>
      </c>
      <c r="P235" s="300">
        <v>15</v>
      </c>
      <c r="Q235" s="303">
        <v>10</v>
      </c>
      <c r="R235" s="302">
        <v>1</v>
      </c>
      <c r="S235" s="292"/>
      <c r="T235" s="300"/>
      <c r="U235" s="293"/>
      <c r="V235" s="296" t="s">
        <v>225</v>
      </c>
      <c r="W235" s="292" t="s">
        <v>809</v>
      </c>
      <c r="X235" s="292"/>
      <c r="Y235" s="292"/>
      <c r="Z235" s="303"/>
      <c r="AA235" s="291"/>
      <c r="AB235" s="300"/>
      <c r="AC235" s="293"/>
      <c r="AD235" s="304"/>
      <c r="AE235" s="301"/>
      <c r="AF235" s="296">
        <v>1</v>
      </c>
      <c r="AG235" s="297">
        <v>2</v>
      </c>
      <c r="AH235" s="305">
        <v>474.31</v>
      </c>
      <c r="AI235" s="306" t="s">
        <v>407</v>
      </c>
      <c r="AJ235" s="302">
        <v>38</v>
      </c>
      <c r="AK235" s="260">
        <f>IF(AJ235="","",(VLOOKUP(AJ235,償却率表!A:B,2,FALSE)))</f>
        <v>2.7E-2</v>
      </c>
      <c r="AL235" s="307" t="s">
        <v>153</v>
      </c>
      <c r="AM235" s="262">
        <f>IF(AL235="","",(VLOOKUP(AL235,PD!G:H,2,FALSE)))</f>
        <v>1</v>
      </c>
      <c r="AN235" s="318" t="s">
        <v>812</v>
      </c>
      <c r="AO235" s="309">
        <v>2004</v>
      </c>
      <c r="AP235" s="319" t="s">
        <v>812</v>
      </c>
      <c r="AQ235" s="266">
        <v>2004</v>
      </c>
      <c r="AR235" s="267">
        <f t="shared" si="115"/>
        <v>10</v>
      </c>
      <c r="AS235" s="293" t="s">
        <v>226</v>
      </c>
      <c r="AT235" s="311">
        <v>143850000</v>
      </c>
      <c r="AU235" s="312"/>
      <c r="AV235" s="313"/>
      <c r="AW235" s="314"/>
      <c r="AX235" s="296"/>
      <c r="AY235" s="315" t="s">
        <v>309</v>
      </c>
      <c r="AZ235" s="248">
        <f>IF(AY235="","",(VLOOKUP(AY235,PD!J:K,2,FALSE)))</f>
        <v>1</v>
      </c>
      <c r="BA235" s="300">
        <v>2014</v>
      </c>
      <c r="BB235" s="316">
        <f t="shared" si="152"/>
        <v>0</v>
      </c>
      <c r="BC235" s="291"/>
      <c r="BD235" s="292"/>
      <c r="BE235" s="301"/>
      <c r="BF235" s="274">
        <f t="shared" si="116"/>
        <v>0</v>
      </c>
      <c r="BG235" s="275" t="str">
        <f t="shared" si="117"/>
        <v/>
      </c>
      <c r="BH235" s="276" t="str">
        <f t="shared" si="118"/>
        <v/>
      </c>
      <c r="BI235" s="276" t="str">
        <f t="shared" si="119"/>
        <v/>
      </c>
      <c r="BJ235" s="276" t="str">
        <f t="shared" si="120"/>
        <v/>
      </c>
      <c r="BK235" s="276" t="str">
        <f t="shared" si="121"/>
        <v/>
      </c>
      <c r="BL235" s="276" t="str">
        <f t="shared" si="122"/>
        <v/>
      </c>
      <c r="BM235" s="276" t="str">
        <f t="shared" si="123"/>
        <v/>
      </c>
      <c r="BN235" s="276" t="str">
        <f t="shared" si="124"/>
        <v/>
      </c>
      <c r="BO235" s="276" t="str">
        <f t="shared" si="125"/>
        <v/>
      </c>
      <c r="BP235" s="277" t="str">
        <f t="shared" si="126"/>
        <v/>
      </c>
      <c r="BQ235" s="278"/>
      <c r="BR235" s="279"/>
      <c r="BS235" s="280"/>
      <c r="BT235" s="274">
        <f t="shared" si="127"/>
        <v>0</v>
      </c>
      <c r="BU235" s="275" t="str">
        <f t="shared" si="128"/>
        <v/>
      </c>
      <c r="BV235" s="276" t="str">
        <f t="shared" si="129"/>
        <v/>
      </c>
      <c r="BW235" s="276" t="str">
        <f t="shared" si="130"/>
        <v/>
      </c>
      <c r="BX235" s="276" t="str">
        <f t="shared" si="131"/>
        <v/>
      </c>
      <c r="BY235" s="276" t="str">
        <f t="shared" si="132"/>
        <v/>
      </c>
      <c r="BZ235" s="276" t="str">
        <f t="shared" si="133"/>
        <v/>
      </c>
      <c r="CA235" s="276" t="str">
        <f t="shared" si="134"/>
        <v/>
      </c>
      <c r="CB235" s="276" t="str">
        <f t="shared" si="135"/>
        <v/>
      </c>
      <c r="CC235" s="276" t="str">
        <f t="shared" si="136"/>
        <v/>
      </c>
      <c r="CD235" s="276" t="str">
        <f t="shared" si="137"/>
        <v/>
      </c>
      <c r="CE235" s="277" t="str">
        <f t="shared" si="138"/>
        <v/>
      </c>
      <c r="CF235" s="278"/>
      <c r="CG235" s="281"/>
      <c r="CH235" s="281"/>
      <c r="CI235" s="281"/>
      <c r="CJ235" s="280"/>
      <c r="CK235" s="282">
        <f t="shared" si="139"/>
        <v>0</v>
      </c>
      <c r="CL235" s="283">
        <f t="shared" si="140"/>
        <v>143850000</v>
      </c>
      <c r="CM235" s="284">
        <f t="shared" si="141"/>
        <v>3883950</v>
      </c>
      <c r="CN235" s="284">
        <f t="shared" si="142"/>
        <v>38839500</v>
      </c>
      <c r="CO235" s="284">
        <f t="shared" si="143"/>
        <v>105010500</v>
      </c>
      <c r="CP235" s="280">
        <f t="shared" si="144"/>
        <v>108894450</v>
      </c>
      <c r="CQ235" s="285"/>
      <c r="CR235" s="291"/>
      <c r="CS235" s="293"/>
      <c r="CV235" s="291"/>
      <c r="CW235" s="292"/>
      <c r="CX235" s="292"/>
      <c r="CY235" s="292"/>
      <c r="CZ235" s="292"/>
      <c r="DA235" s="292"/>
      <c r="DB235" s="292"/>
      <c r="DC235" s="292"/>
      <c r="DD235" s="292"/>
      <c r="DE235" s="293"/>
      <c r="DF235" s="291"/>
      <c r="DG235" s="292"/>
      <c r="DH235" s="292"/>
      <c r="DI235" s="292"/>
      <c r="DJ235" s="292"/>
      <c r="DK235" s="292"/>
      <c r="DL235" s="292"/>
      <c r="DM235" s="292"/>
      <c r="DN235" s="292"/>
      <c r="DO235" s="292"/>
      <c r="DP235" s="293"/>
      <c r="DQ235" s="141"/>
      <c r="DR235" s="291"/>
      <c r="DS235" s="292"/>
      <c r="DT235" s="292"/>
      <c r="DU235" s="292"/>
      <c r="DV235" s="292"/>
      <c r="DW235" s="292"/>
      <c r="DX235" s="292"/>
      <c r="DY235" s="292"/>
      <c r="DZ235" s="292"/>
      <c r="EA235" s="292"/>
      <c r="EB235" s="292"/>
      <c r="EC235" s="292"/>
      <c r="ED235" s="292"/>
      <c r="EE235" s="292"/>
      <c r="EF235" s="301"/>
      <c r="EG235" s="301"/>
      <c r="EH235" s="301"/>
      <c r="EI235" s="301"/>
      <c r="EJ235" s="301"/>
      <c r="EK235" s="301"/>
      <c r="EL235" s="301"/>
      <c r="EM235" s="301"/>
      <c r="EN235" s="301"/>
      <c r="EO235" s="317">
        <f t="shared" si="145"/>
        <v>3883950</v>
      </c>
      <c r="EP235" s="301"/>
      <c r="EQ235" s="293"/>
      <c r="ES235" s="288">
        <f t="shared" si="146"/>
        <v>2014</v>
      </c>
      <c r="ET235" s="289">
        <f t="shared" si="147"/>
        <v>0</v>
      </c>
      <c r="EU235" s="290">
        <f t="shared" si="148"/>
        <v>0</v>
      </c>
      <c r="EV235" s="290">
        <f t="shared" si="149"/>
        <v>0</v>
      </c>
      <c r="EW235" s="290">
        <f t="shared" si="150"/>
        <v>0</v>
      </c>
      <c r="EX235" s="291"/>
      <c r="EY235" s="292"/>
      <c r="EZ235" s="292"/>
      <c r="FA235" s="293"/>
      <c r="FB235" s="294">
        <f t="shared" si="151"/>
        <v>0</v>
      </c>
    </row>
    <row r="236" spans="1:158" s="287" customFormat="1" x14ac:dyDescent="0.15">
      <c r="A236" s="296">
        <v>222</v>
      </c>
      <c r="B236" s="297"/>
      <c r="C236" s="298" t="s">
        <v>161</v>
      </c>
      <c r="D236" s="248">
        <f>IF(C236="","",(VLOOKUP(C236,PD!A:B,2,FALSE)))</f>
        <v>12</v>
      </c>
      <c r="E236" s="299" t="s">
        <v>412</v>
      </c>
      <c r="F236" s="299" t="s">
        <v>813</v>
      </c>
      <c r="G236" s="292" t="s">
        <v>411</v>
      </c>
      <c r="H236" s="300">
        <v>11</v>
      </c>
      <c r="I236" s="292" t="s">
        <v>814</v>
      </c>
      <c r="J236" s="300">
        <v>3</v>
      </c>
      <c r="K236" s="293"/>
      <c r="L236" s="291"/>
      <c r="M236" s="292" t="s">
        <v>390</v>
      </c>
      <c r="N236" s="301"/>
      <c r="O236" s="302">
        <v>1</v>
      </c>
      <c r="P236" s="300">
        <v>15</v>
      </c>
      <c r="Q236" s="303">
        <v>10</v>
      </c>
      <c r="R236" s="302">
        <v>1</v>
      </c>
      <c r="S236" s="292"/>
      <c r="T236" s="300"/>
      <c r="U236" s="293"/>
      <c r="V236" s="296" t="s">
        <v>225</v>
      </c>
      <c r="W236" s="292" t="s">
        <v>815</v>
      </c>
      <c r="X236" s="292"/>
      <c r="Y236" s="292"/>
      <c r="Z236" s="303"/>
      <c r="AA236" s="291"/>
      <c r="AB236" s="300"/>
      <c r="AC236" s="293"/>
      <c r="AD236" s="304"/>
      <c r="AE236" s="301"/>
      <c r="AF236" s="296">
        <v>1</v>
      </c>
      <c r="AG236" s="297">
        <v>5</v>
      </c>
      <c r="AH236" s="305">
        <v>164.64</v>
      </c>
      <c r="AI236" s="306" t="s">
        <v>407</v>
      </c>
      <c r="AJ236" s="302">
        <v>15</v>
      </c>
      <c r="AK236" s="260">
        <f>IF(AJ236="","",(VLOOKUP(AJ236,償却率表!A:B,2,FALSE)))</f>
        <v>6.7000000000000004E-2</v>
      </c>
      <c r="AL236" s="307" t="s">
        <v>153</v>
      </c>
      <c r="AM236" s="262">
        <f>IF(AL236="","",(VLOOKUP(AL236,PD!G:H,2,FALSE)))</f>
        <v>1</v>
      </c>
      <c r="AN236" s="318" t="s">
        <v>816</v>
      </c>
      <c r="AO236" s="309">
        <v>1959</v>
      </c>
      <c r="AP236" s="319" t="s">
        <v>816</v>
      </c>
      <c r="AQ236" s="266">
        <v>1959</v>
      </c>
      <c r="AR236" s="267">
        <f t="shared" si="115"/>
        <v>55</v>
      </c>
      <c r="AS236" s="293" t="s">
        <v>226</v>
      </c>
      <c r="AT236" s="311"/>
      <c r="AU236" s="312"/>
      <c r="AV236" s="313">
        <v>974000</v>
      </c>
      <c r="AW236" s="314"/>
      <c r="AX236" s="296">
        <v>1</v>
      </c>
      <c r="AY236" s="315" t="s">
        <v>438</v>
      </c>
      <c r="AZ236" s="248">
        <f>IF(AY236="","",(VLOOKUP(AY236,PD!J:K,2,FALSE)))</f>
        <v>3</v>
      </c>
      <c r="BA236" s="300">
        <v>2014</v>
      </c>
      <c r="BB236" s="316">
        <f t="shared" si="152"/>
        <v>0</v>
      </c>
      <c r="BC236" s="291"/>
      <c r="BD236" s="292"/>
      <c r="BE236" s="301"/>
      <c r="BF236" s="274">
        <f t="shared" si="116"/>
        <v>0</v>
      </c>
      <c r="BG236" s="275" t="str">
        <f t="shared" si="117"/>
        <v/>
      </c>
      <c r="BH236" s="276" t="str">
        <f t="shared" si="118"/>
        <v/>
      </c>
      <c r="BI236" s="276" t="str">
        <f t="shared" si="119"/>
        <v/>
      </c>
      <c r="BJ236" s="276" t="str">
        <f t="shared" si="120"/>
        <v/>
      </c>
      <c r="BK236" s="276" t="str">
        <f t="shared" si="121"/>
        <v/>
      </c>
      <c r="BL236" s="276" t="str">
        <f t="shared" si="122"/>
        <v/>
      </c>
      <c r="BM236" s="276" t="str">
        <f t="shared" si="123"/>
        <v/>
      </c>
      <c r="BN236" s="276" t="str">
        <f t="shared" si="124"/>
        <v/>
      </c>
      <c r="BO236" s="276" t="str">
        <f t="shared" si="125"/>
        <v/>
      </c>
      <c r="BP236" s="277" t="str">
        <f t="shared" si="126"/>
        <v/>
      </c>
      <c r="BQ236" s="278"/>
      <c r="BR236" s="279"/>
      <c r="BS236" s="280"/>
      <c r="BT236" s="274">
        <f t="shared" si="127"/>
        <v>0</v>
      </c>
      <c r="BU236" s="275" t="str">
        <f t="shared" si="128"/>
        <v/>
      </c>
      <c r="BV236" s="276" t="str">
        <f t="shared" si="129"/>
        <v/>
      </c>
      <c r="BW236" s="276" t="str">
        <f t="shared" si="130"/>
        <v/>
      </c>
      <c r="BX236" s="276" t="str">
        <f t="shared" si="131"/>
        <v/>
      </c>
      <c r="BY236" s="276" t="str">
        <f t="shared" si="132"/>
        <v/>
      </c>
      <c r="BZ236" s="276" t="str">
        <f t="shared" si="133"/>
        <v/>
      </c>
      <c r="CA236" s="276" t="str">
        <f t="shared" si="134"/>
        <v/>
      </c>
      <c r="CB236" s="276" t="str">
        <f t="shared" si="135"/>
        <v/>
      </c>
      <c r="CC236" s="276" t="str">
        <f t="shared" si="136"/>
        <v/>
      </c>
      <c r="CD236" s="276" t="str">
        <f t="shared" si="137"/>
        <v/>
      </c>
      <c r="CE236" s="277" t="str">
        <f t="shared" si="138"/>
        <v/>
      </c>
      <c r="CF236" s="278"/>
      <c r="CG236" s="281"/>
      <c r="CH236" s="281"/>
      <c r="CI236" s="281"/>
      <c r="CJ236" s="280"/>
      <c r="CK236" s="282">
        <f t="shared" si="139"/>
        <v>0</v>
      </c>
      <c r="CL236" s="283">
        <f t="shared" si="140"/>
        <v>974000</v>
      </c>
      <c r="CM236" s="284">
        <f t="shared" si="141"/>
        <v>0</v>
      </c>
      <c r="CN236" s="284">
        <f t="shared" si="142"/>
        <v>973999</v>
      </c>
      <c r="CO236" s="284">
        <f t="shared" si="143"/>
        <v>1</v>
      </c>
      <c r="CP236" s="280">
        <f t="shared" si="144"/>
        <v>1</v>
      </c>
      <c r="CQ236" s="285"/>
      <c r="CR236" s="291"/>
      <c r="CS236" s="293"/>
      <c r="CV236" s="291"/>
      <c r="CW236" s="292"/>
      <c r="CX236" s="292"/>
      <c r="CY236" s="292"/>
      <c r="CZ236" s="292"/>
      <c r="DA236" s="292"/>
      <c r="DB236" s="292"/>
      <c r="DC236" s="292"/>
      <c r="DD236" s="292"/>
      <c r="DE236" s="293"/>
      <c r="DF236" s="291"/>
      <c r="DG236" s="292"/>
      <c r="DH236" s="292"/>
      <c r="DI236" s="292"/>
      <c r="DJ236" s="292"/>
      <c r="DK236" s="292"/>
      <c r="DL236" s="292"/>
      <c r="DM236" s="292"/>
      <c r="DN236" s="292"/>
      <c r="DO236" s="292"/>
      <c r="DP236" s="293"/>
      <c r="DQ236" s="141"/>
      <c r="DR236" s="291"/>
      <c r="DS236" s="292"/>
      <c r="DT236" s="292"/>
      <c r="DU236" s="292"/>
      <c r="DV236" s="292"/>
      <c r="DW236" s="292"/>
      <c r="DX236" s="292"/>
      <c r="DY236" s="292"/>
      <c r="DZ236" s="292"/>
      <c r="EA236" s="292"/>
      <c r="EB236" s="292"/>
      <c r="EC236" s="292"/>
      <c r="ED236" s="292"/>
      <c r="EE236" s="292"/>
      <c r="EF236" s="301"/>
      <c r="EG236" s="301"/>
      <c r="EH236" s="301"/>
      <c r="EI236" s="301"/>
      <c r="EJ236" s="301"/>
      <c r="EK236" s="301"/>
      <c r="EL236" s="301"/>
      <c r="EM236" s="301"/>
      <c r="EN236" s="301"/>
      <c r="EO236" s="317">
        <f t="shared" si="145"/>
        <v>0</v>
      </c>
      <c r="EP236" s="301"/>
      <c r="EQ236" s="293"/>
      <c r="ES236" s="288">
        <f t="shared" si="146"/>
        <v>2014</v>
      </c>
      <c r="ET236" s="289">
        <f t="shared" si="147"/>
        <v>0</v>
      </c>
      <c r="EU236" s="290">
        <f t="shared" si="148"/>
        <v>0</v>
      </c>
      <c r="EV236" s="290">
        <f t="shared" si="149"/>
        <v>0</v>
      </c>
      <c r="EW236" s="290">
        <f t="shared" si="150"/>
        <v>0</v>
      </c>
      <c r="EX236" s="291"/>
      <c r="EY236" s="292"/>
      <c r="EZ236" s="292"/>
      <c r="FA236" s="293"/>
      <c r="FB236" s="294">
        <f t="shared" si="151"/>
        <v>0</v>
      </c>
    </row>
    <row r="237" spans="1:158" s="287" customFormat="1" x14ac:dyDescent="0.15">
      <c r="A237" s="296">
        <v>223</v>
      </c>
      <c r="B237" s="297"/>
      <c r="C237" s="298" t="s">
        <v>161</v>
      </c>
      <c r="D237" s="248">
        <f>IF(C237="","",(VLOOKUP(C237,PD!A:B,2,FALSE)))</f>
        <v>12</v>
      </c>
      <c r="E237" s="299" t="s">
        <v>412</v>
      </c>
      <c r="F237" s="299" t="s">
        <v>813</v>
      </c>
      <c r="G237" s="292" t="s">
        <v>817</v>
      </c>
      <c r="H237" s="300">
        <v>11</v>
      </c>
      <c r="I237" s="292" t="s">
        <v>814</v>
      </c>
      <c r="J237" s="300">
        <v>3</v>
      </c>
      <c r="K237" s="293"/>
      <c r="L237" s="291"/>
      <c r="M237" s="292" t="s">
        <v>390</v>
      </c>
      <c r="N237" s="301"/>
      <c r="O237" s="302">
        <v>1</v>
      </c>
      <c r="P237" s="300">
        <v>15</v>
      </c>
      <c r="Q237" s="303">
        <v>10</v>
      </c>
      <c r="R237" s="302">
        <v>1</v>
      </c>
      <c r="S237" s="292"/>
      <c r="T237" s="300"/>
      <c r="U237" s="293"/>
      <c r="V237" s="296" t="s">
        <v>225</v>
      </c>
      <c r="W237" s="292" t="s">
        <v>815</v>
      </c>
      <c r="X237" s="292"/>
      <c r="Y237" s="292"/>
      <c r="Z237" s="303"/>
      <c r="AA237" s="291"/>
      <c r="AB237" s="300"/>
      <c r="AC237" s="293"/>
      <c r="AD237" s="304"/>
      <c r="AE237" s="301"/>
      <c r="AF237" s="296">
        <v>1</v>
      </c>
      <c r="AG237" s="297">
        <v>5</v>
      </c>
      <c r="AH237" s="305">
        <v>3.3</v>
      </c>
      <c r="AI237" s="306" t="s">
        <v>407</v>
      </c>
      <c r="AJ237" s="302">
        <v>15</v>
      </c>
      <c r="AK237" s="260">
        <f>IF(AJ237="","",(VLOOKUP(AJ237,償却率表!A:B,2,FALSE)))</f>
        <v>6.7000000000000004E-2</v>
      </c>
      <c r="AL237" s="307" t="s">
        <v>153</v>
      </c>
      <c r="AM237" s="262">
        <f>IF(AL237="","",(VLOOKUP(AL237,PD!G:H,2,FALSE)))</f>
        <v>1</v>
      </c>
      <c r="AN237" s="318" t="s">
        <v>816</v>
      </c>
      <c r="AO237" s="309">
        <v>1959</v>
      </c>
      <c r="AP237" s="319" t="s">
        <v>816</v>
      </c>
      <c r="AQ237" s="266">
        <v>1959</v>
      </c>
      <c r="AR237" s="267">
        <f t="shared" si="115"/>
        <v>55</v>
      </c>
      <c r="AS237" s="293" t="s">
        <v>226</v>
      </c>
      <c r="AT237" s="311"/>
      <c r="AU237" s="312"/>
      <c r="AV237" s="313">
        <v>170000</v>
      </c>
      <c r="AW237" s="314"/>
      <c r="AX237" s="296">
        <v>1</v>
      </c>
      <c r="AY237" s="315" t="s">
        <v>438</v>
      </c>
      <c r="AZ237" s="248">
        <f>IF(AY237="","",(VLOOKUP(AY237,PD!J:K,2,FALSE)))</f>
        <v>3</v>
      </c>
      <c r="BA237" s="300">
        <v>2014</v>
      </c>
      <c r="BB237" s="316">
        <f t="shared" si="152"/>
        <v>0</v>
      </c>
      <c r="BC237" s="291"/>
      <c r="BD237" s="292"/>
      <c r="BE237" s="301"/>
      <c r="BF237" s="274">
        <f t="shared" si="116"/>
        <v>0</v>
      </c>
      <c r="BG237" s="275" t="str">
        <f t="shared" si="117"/>
        <v/>
      </c>
      <c r="BH237" s="276" t="str">
        <f t="shared" si="118"/>
        <v/>
      </c>
      <c r="BI237" s="276" t="str">
        <f t="shared" si="119"/>
        <v/>
      </c>
      <c r="BJ237" s="276" t="str">
        <f t="shared" si="120"/>
        <v/>
      </c>
      <c r="BK237" s="276" t="str">
        <f t="shared" si="121"/>
        <v/>
      </c>
      <c r="BL237" s="276" t="str">
        <f t="shared" si="122"/>
        <v/>
      </c>
      <c r="BM237" s="276" t="str">
        <f t="shared" si="123"/>
        <v/>
      </c>
      <c r="BN237" s="276" t="str">
        <f t="shared" si="124"/>
        <v/>
      </c>
      <c r="BO237" s="276" t="str">
        <f t="shared" si="125"/>
        <v/>
      </c>
      <c r="BP237" s="277" t="str">
        <f t="shared" si="126"/>
        <v/>
      </c>
      <c r="BQ237" s="278"/>
      <c r="BR237" s="279"/>
      <c r="BS237" s="280"/>
      <c r="BT237" s="274">
        <f t="shared" si="127"/>
        <v>0</v>
      </c>
      <c r="BU237" s="275" t="str">
        <f t="shared" si="128"/>
        <v/>
      </c>
      <c r="BV237" s="276" t="str">
        <f t="shared" si="129"/>
        <v/>
      </c>
      <c r="BW237" s="276" t="str">
        <f t="shared" si="130"/>
        <v/>
      </c>
      <c r="BX237" s="276" t="str">
        <f t="shared" si="131"/>
        <v/>
      </c>
      <c r="BY237" s="276" t="str">
        <f t="shared" si="132"/>
        <v/>
      </c>
      <c r="BZ237" s="276" t="str">
        <f t="shared" si="133"/>
        <v/>
      </c>
      <c r="CA237" s="276" t="str">
        <f t="shared" si="134"/>
        <v/>
      </c>
      <c r="CB237" s="276" t="str">
        <f t="shared" si="135"/>
        <v/>
      </c>
      <c r="CC237" s="276" t="str">
        <f t="shared" si="136"/>
        <v/>
      </c>
      <c r="CD237" s="276" t="str">
        <f t="shared" si="137"/>
        <v/>
      </c>
      <c r="CE237" s="277" t="str">
        <f t="shared" si="138"/>
        <v/>
      </c>
      <c r="CF237" s="278"/>
      <c r="CG237" s="281"/>
      <c r="CH237" s="281"/>
      <c r="CI237" s="281"/>
      <c r="CJ237" s="280"/>
      <c r="CK237" s="282">
        <f t="shared" si="139"/>
        <v>0</v>
      </c>
      <c r="CL237" s="283">
        <f t="shared" si="140"/>
        <v>170000</v>
      </c>
      <c r="CM237" s="284">
        <f t="shared" si="141"/>
        <v>0</v>
      </c>
      <c r="CN237" s="284">
        <f t="shared" si="142"/>
        <v>169999</v>
      </c>
      <c r="CO237" s="284">
        <f t="shared" si="143"/>
        <v>1</v>
      </c>
      <c r="CP237" s="280">
        <f t="shared" si="144"/>
        <v>1</v>
      </c>
      <c r="CQ237" s="285"/>
      <c r="CR237" s="291"/>
      <c r="CS237" s="293"/>
      <c r="CV237" s="291"/>
      <c r="CW237" s="292"/>
      <c r="CX237" s="292"/>
      <c r="CY237" s="292"/>
      <c r="CZ237" s="292"/>
      <c r="DA237" s="292"/>
      <c r="DB237" s="292"/>
      <c r="DC237" s="292"/>
      <c r="DD237" s="292"/>
      <c r="DE237" s="293"/>
      <c r="DF237" s="291"/>
      <c r="DG237" s="292"/>
      <c r="DH237" s="292"/>
      <c r="DI237" s="292"/>
      <c r="DJ237" s="292"/>
      <c r="DK237" s="292"/>
      <c r="DL237" s="292"/>
      <c r="DM237" s="292"/>
      <c r="DN237" s="292"/>
      <c r="DO237" s="292"/>
      <c r="DP237" s="293"/>
      <c r="DQ237" s="141"/>
      <c r="DR237" s="291"/>
      <c r="DS237" s="292"/>
      <c r="DT237" s="292"/>
      <c r="DU237" s="292"/>
      <c r="DV237" s="292"/>
      <c r="DW237" s="292"/>
      <c r="DX237" s="292"/>
      <c r="DY237" s="292"/>
      <c r="DZ237" s="292"/>
      <c r="EA237" s="292"/>
      <c r="EB237" s="292"/>
      <c r="EC237" s="292"/>
      <c r="ED237" s="292"/>
      <c r="EE237" s="292"/>
      <c r="EF237" s="301"/>
      <c r="EG237" s="301"/>
      <c r="EH237" s="301"/>
      <c r="EI237" s="301"/>
      <c r="EJ237" s="301"/>
      <c r="EK237" s="301"/>
      <c r="EL237" s="301"/>
      <c r="EM237" s="301"/>
      <c r="EN237" s="301"/>
      <c r="EO237" s="317">
        <f t="shared" si="145"/>
        <v>0</v>
      </c>
      <c r="EP237" s="301"/>
      <c r="EQ237" s="293"/>
      <c r="ES237" s="288">
        <f t="shared" si="146"/>
        <v>2014</v>
      </c>
      <c r="ET237" s="289">
        <f t="shared" si="147"/>
        <v>0</v>
      </c>
      <c r="EU237" s="290">
        <f t="shared" si="148"/>
        <v>0</v>
      </c>
      <c r="EV237" s="290">
        <f t="shared" si="149"/>
        <v>0</v>
      </c>
      <c r="EW237" s="290">
        <f t="shared" si="150"/>
        <v>0</v>
      </c>
      <c r="EX237" s="291"/>
      <c r="EY237" s="292"/>
      <c r="EZ237" s="292"/>
      <c r="FA237" s="293"/>
      <c r="FB237" s="294">
        <f t="shared" si="151"/>
        <v>0</v>
      </c>
    </row>
    <row r="238" spans="1:158" s="287" customFormat="1" x14ac:dyDescent="0.15">
      <c r="A238" s="296">
        <v>224</v>
      </c>
      <c r="B238" s="297"/>
      <c r="C238" s="298" t="s">
        <v>161</v>
      </c>
      <c r="D238" s="248">
        <f>IF(C238="","",(VLOOKUP(C238,PD!A:B,2,FALSE)))</f>
        <v>12</v>
      </c>
      <c r="E238" s="299" t="s">
        <v>412</v>
      </c>
      <c r="F238" s="299" t="s">
        <v>813</v>
      </c>
      <c r="G238" s="292" t="s">
        <v>796</v>
      </c>
      <c r="H238" s="300">
        <v>11</v>
      </c>
      <c r="I238" s="292" t="s">
        <v>814</v>
      </c>
      <c r="J238" s="300">
        <v>3</v>
      </c>
      <c r="K238" s="293"/>
      <c r="L238" s="291"/>
      <c r="M238" s="292" t="s">
        <v>390</v>
      </c>
      <c r="N238" s="301"/>
      <c r="O238" s="302">
        <v>1</v>
      </c>
      <c r="P238" s="300">
        <v>15</v>
      </c>
      <c r="Q238" s="303">
        <v>10</v>
      </c>
      <c r="R238" s="302">
        <v>1</v>
      </c>
      <c r="S238" s="292"/>
      <c r="T238" s="300"/>
      <c r="U238" s="293"/>
      <c r="V238" s="296" t="s">
        <v>225</v>
      </c>
      <c r="W238" s="292" t="s">
        <v>815</v>
      </c>
      <c r="X238" s="292"/>
      <c r="Y238" s="292"/>
      <c r="Z238" s="303"/>
      <c r="AA238" s="291"/>
      <c r="AB238" s="300"/>
      <c r="AC238" s="293"/>
      <c r="AD238" s="304"/>
      <c r="AE238" s="301"/>
      <c r="AF238" s="296">
        <v>1</v>
      </c>
      <c r="AG238" s="297">
        <v>4</v>
      </c>
      <c r="AH238" s="305">
        <v>232.88</v>
      </c>
      <c r="AI238" s="306" t="s">
        <v>407</v>
      </c>
      <c r="AJ238" s="302">
        <v>31</v>
      </c>
      <c r="AK238" s="260">
        <f>IF(AJ238="","",(VLOOKUP(AJ238,償却率表!A:B,2,FALSE)))</f>
        <v>3.3000000000000002E-2</v>
      </c>
      <c r="AL238" s="307" t="s">
        <v>153</v>
      </c>
      <c r="AM238" s="262">
        <f>IF(AL238="","",(VLOOKUP(AL238,PD!G:H,2,FALSE)))</f>
        <v>1</v>
      </c>
      <c r="AN238" s="318" t="s">
        <v>816</v>
      </c>
      <c r="AO238" s="309">
        <v>1959</v>
      </c>
      <c r="AP238" s="319" t="s">
        <v>816</v>
      </c>
      <c r="AQ238" s="266">
        <v>1959</v>
      </c>
      <c r="AR238" s="267">
        <f t="shared" si="115"/>
        <v>55</v>
      </c>
      <c r="AS238" s="293" t="s">
        <v>226</v>
      </c>
      <c r="AT238" s="311"/>
      <c r="AU238" s="312"/>
      <c r="AV238" s="313">
        <v>14330000</v>
      </c>
      <c r="AW238" s="314"/>
      <c r="AX238" s="296">
        <v>1</v>
      </c>
      <c r="AY238" s="315" t="s">
        <v>438</v>
      </c>
      <c r="AZ238" s="248">
        <f>IF(AY238="","",(VLOOKUP(AY238,PD!J:K,2,FALSE)))</f>
        <v>3</v>
      </c>
      <c r="BA238" s="300">
        <v>2014</v>
      </c>
      <c r="BB238" s="316">
        <f t="shared" si="152"/>
        <v>0</v>
      </c>
      <c r="BC238" s="291"/>
      <c r="BD238" s="292"/>
      <c r="BE238" s="301"/>
      <c r="BF238" s="274">
        <f t="shared" si="116"/>
        <v>0</v>
      </c>
      <c r="BG238" s="275" t="str">
        <f t="shared" si="117"/>
        <v/>
      </c>
      <c r="BH238" s="276" t="str">
        <f t="shared" si="118"/>
        <v/>
      </c>
      <c r="BI238" s="276" t="str">
        <f t="shared" si="119"/>
        <v/>
      </c>
      <c r="BJ238" s="276" t="str">
        <f t="shared" si="120"/>
        <v/>
      </c>
      <c r="BK238" s="276" t="str">
        <f t="shared" si="121"/>
        <v/>
      </c>
      <c r="BL238" s="276" t="str">
        <f t="shared" si="122"/>
        <v/>
      </c>
      <c r="BM238" s="276" t="str">
        <f t="shared" si="123"/>
        <v/>
      </c>
      <c r="BN238" s="276" t="str">
        <f t="shared" si="124"/>
        <v/>
      </c>
      <c r="BO238" s="276" t="str">
        <f t="shared" si="125"/>
        <v/>
      </c>
      <c r="BP238" s="277" t="str">
        <f t="shared" si="126"/>
        <v/>
      </c>
      <c r="BQ238" s="278"/>
      <c r="BR238" s="279"/>
      <c r="BS238" s="280"/>
      <c r="BT238" s="274">
        <f t="shared" si="127"/>
        <v>0</v>
      </c>
      <c r="BU238" s="275" t="str">
        <f t="shared" si="128"/>
        <v/>
      </c>
      <c r="BV238" s="276" t="str">
        <f t="shared" si="129"/>
        <v/>
      </c>
      <c r="BW238" s="276" t="str">
        <f t="shared" si="130"/>
        <v/>
      </c>
      <c r="BX238" s="276" t="str">
        <f t="shared" si="131"/>
        <v/>
      </c>
      <c r="BY238" s="276" t="str">
        <f t="shared" si="132"/>
        <v/>
      </c>
      <c r="BZ238" s="276" t="str">
        <f t="shared" si="133"/>
        <v/>
      </c>
      <c r="CA238" s="276" t="str">
        <f t="shared" si="134"/>
        <v/>
      </c>
      <c r="CB238" s="276" t="str">
        <f t="shared" si="135"/>
        <v/>
      </c>
      <c r="CC238" s="276" t="str">
        <f t="shared" si="136"/>
        <v/>
      </c>
      <c r="CD238" s="276" t="str">
        <f t="shared" si="137"/>
        <v/>
      </c>
      <c r="CE238" s="277" t="str">
        <f t="shared" si="138"/>
        <v/>
      </c>
      <c r="CF238" s="278"/>
      <c r="CG238" s="281"/>
      <c r="CH238" s="281"/>
      <c r="CI238" s="281"/>
      <c r="CJ238" s="280"/>
      <c r="CK238" s="282">
        <f t="shared" si="139"/>
        <v>0</v>
      </c>
      <c r="CL238" s="283">
        <f t="shared" si="140"/>
        <v>14330000</v>
      </c>
      <c r="CM238" s="284">
        <f t="shared" si="141"/>
        <v>0</v>
      </c>
      <c r="CN238" s="284">
        <f t="shared" si="142"/>
        <v>14329999</v>
      </c>
      <c r="CO238" s="284">
        <f t="shared" si="143"/>
        <v>1</v>
      </c>
      <c r="CP238" s="280">
        <f t="shared" si="144"/>
        <v>1</v>
      </c>
      <c r="CQ238" s="285"/>
      <c r="CR238" s="291"/>
      <c r="CS238" s="293"/>
      <c r="CV238" s="291"/>
      <c r="CW238" s="292"/>
      <c r="CX238" s="292"/>
      <c r="CY238" s="292"/>
      <c r="CZ238" s="292"/>
      <c r="DA238" s="292"/>
      <c r="DB238" s="292"/>
      <c r="DC238" s="292"/>
      <c r="DD238" s="292"/>
      <c r="DE238" s="293"/>
      <c r="DF238" s="291"/>
      <c r="DG238" s="292"/>
      <c r="DH238" s="292"/>
      <c r="DI238" s="292"/>
      <c r="DJ238" s="292"/>
      <c r="DK238" s="292"/>
      <c r="DL238" s="292"/>
      <c r="DM238" s="292"/>
      <c r="DN238" s="292"/>
      <c r="DO238" s="292"/>
      <c r="DP238" s="293"/>
      <c r="DQ238" s="141"/>
      <c r="DR238" s="291"/>
      <c r="DS238" s="292"/>
      <c r="DT238" s="292"/>
      <c r="DU238" s="292"/>
      <c r="DV238" s="292"/>
      <c r="DW238" s="292"/>
      <c r="DX238" s="292"/>
      <c r="DY238" s="292"/>
      <c r="DZ238" s="292"/>
      <c r="EA238" s="292"/>
      <c r="EB238" s="292"/>
      <c r="EC238" s="292"/>
      <c r="ED238" s="292"/>
      <c r="EE238" s="292"/>
      <c r="EF238" s="301"/>
      <c r="EG238" s="301"/>
      <c r="EH238" s="301"/>
      <c r="EI238" s="301"/>
      <c r="EJ238" s="301"/>
      <c r="EK238" s="301"/>
      <c r="EL238" s="301"/>
      <c r="EM238" s="301"/>
      <c r="EN238" s="301"/>
      <c r="EO238" s="317">
        <f t="shared" si="145"/>
        <v>0</v>
      </c>
      <c r="EP238" s="301"/>
      <c r="EQ238" s="293"/>
      <c r="ES238" s="288">
        <f t="shared" si="146"/>
        <v>2014</v>
      </c>
      <c r="ET238" s="289">
        <f t="shared" si="147"/>
        <v>0</v>
      </c>
      <c r="EU238" s="290">
        <f t="shared" si="148"/>
        <v>0</v>
      </c>
      <c r="EV238" s="290">
        <f t="shared" si="149"/>
        <v>0</v>
      </c>
      <c r="EW238" s="290">
        <f t="shared" si="150"/>
        <v>0</v>
      </c>
      <c r="EX238" s="291"/>
      <c r="EY238" s="292"/>
      <c r="EZ238" s="292"/>
      <c r="FA238" s="293"/>
      <c r="FB238" s="294">
        <f t="shared" si="151"/>
        <v>0</v>
      </c>
    </row>
    <row r="239" spans="1:158" s="287" customFormat="1" x14ac:dyDescent="0.15">
      <c r="A239" s="296">
        <v>225</v>
      </c>
      <c r="B239" s="297"/>
      <c r="C239" s="298" t="s">
        <v>161</v>
      </c>
      <c r="D239" s="248">
        <f>IF(C239="","",(VLOOKUP(C239,PD!A:B,2,FALSE)))</f>
        <v>12</v>
      </c>
      <c r="E239" s="299" t="s">
        <v>412</v>
      </c>
      <c r="F239" s="299" t="s">
        <v>813</v>
      </c>
      <c r="G239" s="292" t="s">
        <v>796</v>
      </c>
      <c r="H239" s="300">
        <v>11</v>
      </c>
      <c r="I239" s="292" t="s">
        <v>814</v>
      </c>
      <c r="J239" s="300">
        <v>3</v>
      </c>
      <c r="K239" s="293"/>
      <c r="L239" s="291"/>
      <c r="M239" s="292" t="s">
        <v>390</v>
      </c>
      <c r="N239" s="301"/>
      <c r="O239" s="302">
        <v>1</v>
      </c>
      <c r="P239" s="300">
        <v>15</v>
      </c>
      <c r="Q239" s="303">
        <v>10</v>
      </c>
      <c r="R239" s="302">
        <v>1</v>
      </c>
      <c r="S239" s="292"/>
      <c r="T239" s="300"/>
      <c r="U239" s="293"/>
      <c r="V239" s="296" t="s">
        <v>225</v>
      </c>
      <c r="W239" s="292" t="s">
        <v>815</v>
      </c>
      <c r="X239" s="292"/>
      <c r="Y239" s="292"/>
      <c r="Z239" s="303"/>
      <c r="AA239" s="291"/>
      <c r="AB239" s="300"/>
      <c r="AC239" s="293"/>
      <c r="AD239" s="304"/>
      <c r="AE239" s="301"/>
      <c r="AF239" s="296">
        <v>1</v>
      </c>
      <c r="AG239" s="297">
        <v>4</v>
      </c>
      <c r="AH239" s="305">
        <v>317.99</v>
      </c>
      <c r="AI239" s="306" t="s">
        <v>407</v>
      </c>
      <c r="AJ239" s="302">
        <v>31</v>
      </c>
      <c r="AK239" s="260">
        <f>IF(AJ239="","",(VLOOKUP(AJ239,償却率表!A:B,2,FALSE)))</f>
        <v>3.3000000000000002E-2</v>
      </c>
      <c r="AL239" s="307" t="s">
        <v>153</v>
      </c>
      <c r="AM239" s="262">
        <f>IF(AL239="","",(VLOOKUP(AL239,PD!G:H,2,FALSE)))</f>
        <v>1</v>
      </c>
      <c r="AN239" s="318" t="s">
        <v>818</v>
      </c>
      <c r="AO239" s="309">
        <v>1977</v>
      </c>
      <c r="AP239" s="319" t="s">
        <v>818</v>
      </c>
      <c r="AQ239" s="266">
        <v>1977</v>
      </c>
      <c r="AR239" s="267">
        <f t="shared" si="115"/>
        <v>37</v>
      </c>
      <c r="AS239" s="293" t="s">
        <v>226</v>
      </c>
      <c r="AT239" s="311">
        <v>7800000</v>
      </c>
      <c r="AU239" s="312"/>
      <c r="AV239" s="313"/>
      <c r="AW239" s="314"/>
      <c r="AX239" s="296"/>
      <c r="AY239" s="315" t="s">
        <v>309</v>
      </c>
      <c r="AZ239" s="248">
        <f>IF(AY239="","",(VLOOKUP(AY239,PD!J:K,2,FALSE)))</f>
        <v>1</v>
      </c>
      <c r="BA239" s="300">
        <v>2014</v>
      </c>
      <c r="BB239" s="316">
        <f t="shared" si="152"/>
        <v>0</v>
      </c>
      <c r="BC239" s="291"/>
      <c r="BD239" s="292"/>
      <c r="BE239" s="301"/>
      <c r="BF239" s="274">
        <f t="shared" si="116"/>
        <v>0</v>
      </c>
      <c r="BG239" s="275" t="str">
        <f t="shared" si="117"/>
        <v/>
      </c>
      <c r="BH239" s="276" t="str">
        <f t="shared" si="118"/>
        <v/>
      </c>
      <c r="BI239" s="276" t="str">
        <f t="shared" si="119"/>
        <v/>
      </c>
      <c r="BJ239" s="276" t="str">
        <f t="shared" si="120"/>
        <v/>
      </c>
      <c r="BK239" s="276" t="str">
        <f t="shared" si="121"/>
        <v/>
      </c>
      <c r="BL239" s="276" t="str">
        <f t="shared" si="122"/>
        <v/>
      </c>
      <c r="BM239" s="276" t="str">
        <f t="shared" si="123"/>
        <v/>
      </c>
      <c r="BN239" s="276" t="str">
        <f t="shared" si="124"/>
        <v/>
      </c>
      <c r="BO239" s="276" t="str">
        <f t="shared" si="125"/>
        <v/>
      </c>
      <c r="BP239" s="277" t="str">
        <f t="shared" si="126"/>
        <v/>
      </c>
      <c r="BQ239" s="278"/>
      <c r="BR239" s="279"/>
      <c r="BS239" s="280"/>
      <c r="BT239" s="274">
        <f t="shared" si="127"/>
        <v>0</v>
      </c>
      <c r="BU239" s="275" t="str">
        <f t="shared" si="128"/>
        <v/>
      </c>
      <c r="BV239" s="276" t="str">
        <f t="shared" si="129"/>
        <v/>
      </c>
      <c r="BW239" s="276" t="str">
        <f t="shared" si="130"/>
        <v/>
      </c>
      <c r="BX239" s="276" t="str">
        <f t="shared" si="131"/>
        <v/>
      </c>
      <c r="BY239" s="276" t="str">
        <f t="shared" si="132"/>
        <v/>
      </c>
      <c r="BZ239" s="276" t="str">
        <f t="shared" si="133"/>
        <v/>
      </c>
      <c r="CA239" s="276" t="str">
        <f t="shared" si="134"/>
        <v/>
      </c>
      <c r="CB239" s="276" t="str">
        <f t="shared" si="135"/>
        <v/>
      </c>
      <c r="CC239" s="276" t="str">
        <f t="shared" si="136"/>
        <v/>
      </c>
      <c r="CD239" s="276" t="str">
        <f t="shared" si="137"/>
        <v/>
      </c>
      <c r="CE239" s="277" t="str">
        <f t="shared" si="138"/>
        <v/>
      </c>
      <c r="CF239" s="278"/>
      <c r="CG239" s="281"/>
      <c r="CH239" s="281"/>
      <c r="CI239" s="281"/>
      <c r="CJ239" s="280"/>
      <c r="CK239" s="282">
        <f t="shared" si="139"/>
        <v>0</v>
      </c>
      <c r="CL239" s="283">
        <f t="shared" si="140"/>
        <v>7800000</v>
      </c>
      <c r="CM239" s="284">
        <f t="shared" si="141"/>
        <v>0</v>
      </c>
      <c r="CN239" s="284">
        <f t="shared" si="142"/>
        <v>7799999</v>
      </c>
      <c r="CO239" s="284">
        <f t="shared" si="143"/>
        <v>1</v>
      </c>
      <c r="CP239" s="280">
        <f t="shared" si="144"/>
        <v>1</v>
      </c>
      <c r="CQ239" s="285"/>
      <c r="CR239" s="291"/>
      <c r="CS239" s="293"/>
      <c r="CV239" s="291"/>
      <c r="CW239" s="292"/>
      <c r="CX239" s="292"/>
      <c r="CY239" s="292"/>
      <c r="CZ239" s="292"/>
      <c r="DA239" s="292"/>
      <c r="DB239" s="292"/>
      <c r="DC239" s="292"/>
      <c r="DD239" s="292"/>
      <c r="DE239" s="293"/>
      <c r="DF239" s="291"/>
      <c r="DG239" s="292"/>
      <c r="DH239" s="292"/>
      <c r="DI239" s="292"/>
      <c r="DJ239" s="292"/>
      <c r="DK239" s="292"/>
      <c r="DL239" s="292"/>
      <c r="DM239" s="292"/>
      <c r="DN239" s="292"/>
      <c r="DO239" s="292"/>
      <c r="DP239" s="293"/>
      <c r="DQ239" s="141"/>
      <c r="DR239" s="291"/>
      <c r="DS239" s="292"/>
      <c r="DT239" s="292"/>
      <c r="DU239" s="292"/>
      <c r="DV239" s="292"/>
      <c r="DW239" s="292"/>
      <c r="DX239" s="292"/>
      <c r="DY239" s="292"/>
      <c r="DZ239" s="292"/>
      <c r="EA239" s="292"/>
      <c r="EB239" s="292"/>
      <c r="EC239" s="292"/>
      <c r="ED239" s="292"/>
      <c r="EE239" s="292"/>
      <c r="EF239" s="301"/>
      <c r="EG239" s="301"/>
      <c r="EH239" s="301"/>
      <c r="EI239" s="301"/>
      <c r="EJ239" s="301"/>
      <c r="EK239" s="301"/>
      <c r="EL239" s="301"/>
      <c r="EM239" s="301"/>
      <c r="EN239" s="301"/>
      <c r="EO239" s="317">
        <f t="shared" si="145"/>
        <v>0</v>
      </c>
      <c r="EP239" s="301"/>
      <c r="EQ239" s="293"/>
      <c r="ES239" s="288">
        <f t="shared" si="146"/>
        <v>2014</v>
      </c>
      <c r="ET239" s="289">
        <f t="shared" si="147"/>
        <v>0</v>
      </c>
      <c r="EU239" s="290">
        <f t="shared" si="148"/>
        <v>0</v>
      </c>
      <c r="EV239" s="290">
        <f t="shared" si="149"/>
        <v>0</v>
      </c>
      <c r="EW239" s="290">
        <f t="shared" si="150"/>
        <v>0</v>
      </c>
      <c r="EX239" s="291"/>
      <c r="EY239" s="292"/>
      <c r="EZ239" s="292"/>
      <c r="FA239" s="293"/>
      <c r="FB239" s="294">
        <f t="shared" si="151"/>
        <v>0</v>
      </c>
    </row>
    <row r="240" spans="1:158" s="287" customFormat="1" x14ac:dyDescent="0.15">
      <c r="A240" s="296">
        <v>226</v>
      </c>
      <c r="B240" s="297"/>
      <c r="C240" s="298" t="s">
        <v>161</v>
      </c>
      <c r="D240" s="248">
        <f>IF(C240="","",(VLOOKUP(C240,PD!A:B,2,FALSE)))</f>
        <v>12</v>
      </c>
      <c r="E240" s="299" t="s">
        <v>412</v>
      </c>
      <c r="F240" s="299" t="s">
        <v>813</v>
      </c>
      <c r="G240" s="292" t="s">
        <v>439</v>
      </c>
      <c r="H240" s="300">
        <v>11</v>
      </c>
      <c r="I240" s="292" t="s">
        <v>814</v>
      </c>
      <c r="J240" s="300">
        <v>3</v>
      </c>
      <c r="K240" s="293"/>
      <c r="L240" s="291"/>
      <c r="M240" s="292" t="s">
        <v>390</v>
      </c>
      <c r="N240" s="301"/>
      <c r="O240" s="302">
        <v>1</v>
      </c>
      <c r="P240" s="300">
        <v>15</v>
      </c>
      <c r="Q240" s="303">
        <v>10</v>
      </c>
      <c r="R240" s="302">
        <v>1</v>
      </c>
      <c r="S240" s="292"/>
      <c r="T240" s="300"/>
      <c r="U240" s="293"/>
      <c r="V240" s="296" t="s">
        <v>225</v>
      </c>
      <c r="W240" s="292" t="s">
        <v>815</v>
      </c>
      <c r="X240" s="292"/>
      <c r="Y240" s="292"/>
      <c r="Z240" s="303"/>
      <c r="AA240" s="291"/>
      <c r="AB240" s="300"/>
      <c r="AC240" s="293"/>
      <c r="AD240" s="304"/>
      <c r="AE240" s="301"/>
      <c r="AF240" s="296">
        <v>1</v>
      </c>
      <c r="AG240" s="297">
        <v>5</v>
      </c>
      <c r="AH240" s="305">
        <v>29.81</v>
      </c>
      <c r="AI240" s="306" t="s">
        <v>407</v>
      </c>
      <c r="AJ240" s="302">
        <v>15</v>
      </c>
      <c r="AK240" s="260">
        <f>IF(AJ240="","",(VLOOKUP(AJ240,償却率表!A:B,2,FALSE)))</f>
        <v>6.7000000000000004E-2</v>
      </c>
      <c r="AL240" s="307" t="s">
        <v>153</v>
      </c>
      <c r="AM240" s="262">
        <f>IF(AL240="","",(VLOOKUP(AL240,PD!G:H,2,FALSE)))</f>
        <v>1</v>
      </c>
      <c r="AN240" s="318" t="s">
        <v>819</v>
      </c>
      <c r="AO240" s="309">
        <v>1983</v>
      </c>
      <c r="AP240" s="319" t="s">
        <v>819</v>
      </c>
      <c r="AQ240" s="266">
        <v>1983</v>
      </c>
      <c r="AR240" s="267">
        <f t="shared" si="115"/>
        <v>31</v>
      </c>
      <c r="AS240" s="293" t="s">
        <v>226</v>
      </c>
      <c r="AT240" s="311"/>
      <c r="AU240" s="312"/>
      <c r="AV240" s="313">
        <v>2720000</v>
      </c>
      <c r="AW240" s="314"/>
      <c r="AX240" s="296">
        <v>1</v>
      </c>
      <c r="AY240" s="315" t="s">
        <v>438</v>
      </c>
      <c r="AZ240" s="248">
        <f>IF(AY240="","",(VLOOKUP(AY240,PD!J:K,2,FALSE)))</f>
        <v>3</v>
      </c>
      <c r="BA240" s="300">
        <v>2014</v>
      </c>
      <c r="BB240" s="316">
        <f t="shared" si="152"/>
        <v>0</v>
      </c>
      <c r="BC240" s="291"/>
      <c r="BD240" s="292"/>
      <c r="BE240" s="301"/>
      <c r="BF240" s="274">
        <f t="shared" si="116"/>
        <v>0</v>
      </c>
      <c r="BG240" s="275" t="str">
        <f t="shared" si="117"/>
        <v/>
      </c>
      <c r="BH240" s="276" t="str">
        <f t="shared" si="118"/>
        <v/>
      </c>
      <c r="BI240" s="276" t="str">
        <f t="shared" si="119"/>
        <v/>
      </c>
      <c r="BJ240" s="276" t="str">
        <f t="shared" si="120"/>
        <v/>
      </c>
      <c r="BK240" s="276" t="str">
        <f t="shared" si="121"/>
        <v/>
      </c>
      <c r="BL240" s="276" t="str">
        <f t="shared" si="122"/>
        <v/>
      </c>
      <c r="BM240" s="276" t="str">
        <f t="shared" si="123"/>
        <v/>
      </c>
      <c r="BN240" s="276" t="str">
        <f t="shared" si="124"/>
        <v/>
      </c>
      <c r="BO240" s="276" t="str">
        <f t="shared" si="125"/>
        <v/>
      </c>
      <c r="BP240" s="277" t="str">
        <f t="shared" si="126"/>
        <v/>
      </c>
      <c r="BQ240" s="278"/>
      <c r="BR240" s="279"/>
      <c r="BS240" s="280"/>
      <c r="BT240" s="274">
        <f t="shared" si="127"/>
        <v>0</v>
      </c>
      <c r="BU240" s="275" t="str">
        <f t="shared" si="128"/>
        <v/>
      </c>
      <c r="BV240" s="276" t="str">
        <f t="shared" si="129"/>
        <v/>
      </c>
      <c r="BW240" s="276" t="str">
        <f t="shared" si="130"/>
        <v/>
      </c>
      <c r="BX240" s="276" t="str">
        <f t="shared" si="131"/>
        <v/>
      </c>
      <c r="BY240" s="276" t="str">
        <f t="shared" si="132"/>
        <v/>
      </c>
      <c r="BZ240" s="276" t="str">
        <f t="shared" si="133"/>
        <v/>
      </c>
      <c r="CA240" s="276" t="str">
        <f t="shared" si="134"/>
        <v/>
      </c>
      <c r="CB240" s="276" t="str">
        <f t="shared" si="135"/>
        <v/>
      </c>
      <c r="CC240" s="276" t="str">
        <f t="shared" si="136"/>
        <v/>
      </c>
      <c r="CD240" s="276" t="str">
        <f t="shared" si="137"/>
        <v/>
      </c>
      <c r="CE240" s="277" t="str">
        <f t="shared" si="138"/>
        <v/>
      </c>
      <c r="CF240" s="278"/>
      <c r="CG240" s="281"/>
      <c r="CH240" s="281"/>
      <c r="CI240" s="281"/>
      <c r="CJ240" s="280"/>
      <c r="CK240" s="282">
        <f t="shared" si="139"/>
        <v>0</v>
      </c>
      <c r="CL240" s="283">
        <f t="shared" si="140"/>
        <v>2720000</v>
      </c>
      <c r="CM240" s="284">
        <f t="shared" si="141"/>
        <v>0</v>
      </c>
      <c r="CN240" s="284">
        <f t="shared" si="142"/>
        <v>2719999</v>
      </c>
      <c r="CO240" s="284">
        <f t="shared" si="143"/>
        <v>1</v>
      </c>
      <c r="CP240" s="280">
        <f t="shared" si="144"/>
        <v>1</v>
      </c>
      <c r="CQ240" s="285"/>
      <c r="CR240" s="291"/>
      <c r="CS240" s="293"/>
      <c r="CV240" s="291"/>
      <c r="CW240" s="292"/>
      <c r="CX240" s="292"/>
      <c r="CY240" s="292"/>
      <c r="CZ240" s="292"/>
      <c r="DA240" s="292"/>
      <c r="DB240" s="292"/>
      <c r="DC240" s="292"/>
      <c r="DD240" s="292"/>
      <c r="DE240" s="293"/>
      <c r="DF240" s="291"/>
      <c r="DG240" s="292"/>
      <c r="DH240" s="292"/>
      <c r="DI240" s="292"/>
      <c r="DJ240" s="292"/>
      <c r="DK240" s="292"/>
      <c r="DL240" s="292"/>
      <c r="DM240" s="292"/>
      <c r="DN240" s="292"/>
      <c r="DO240" s="292"/>
      <c r="DP240" s="293"/>
      <c r="DQ240" s="141"/>
      <c r="DR240" s="291"/>
      <c r="DS240" s="292"/>
      <c r="DT240" s="292"/>
      <c r="DU240" s="292"/>
      <c r="DV240" s="292"/>
      <c r="DW240" s="292"/>
      <c r="DX240" s="292"/>
      <c r="DY240" s="292"/>
      <c r="DZ240" s="292"/>
      <c r="EA240" s="292"/>
      <c r="EB240" s="292"/>
      <c r="EC240" s="292"/>
      <c r="ED240" s="292"/>
      <c r="EE240" s="292"/>
      <c r="EF240" s="301"/>
      <c r="EG240" s="301"/>
      <c r="EH240" s="301"/>
      <c r="EI240" s="301"/>
      <c r="EJ240" s="301"/>
      <c r="EK240" s="301"/>
      <c r="EL240" s="301"/>
      <c r="EM240" s="301"/>
      <c r="EN240" s="301"/>
      <c r="EO240" s="317">
        <f t="shared" si="145"/>
        <v>0</v>
      </c>
      <c r="EP240" s="301"/>
      <c r="EQ240" s="293"/>
      <c r="ES240" s="288">
        <f t="shared" si="146"/>
        <v>2014</v>
      </c>
      <c r="ET240" s="289">
        <f t="shared" si="147"/>
        <v>0</v>
      </c>
      <c r="EU240" s="290">
        <f t="shared" si="148"/>
        <v>0</v>
      </c>
      <c r="EV240" s="290">
        <f t="shared" si="149"/>
        <v>0</v>
      </c>
      <c r="EW240" s="290">
        <f t="shared" si="150"/>
        <v>0</v>
      </c>
      <c r="EX240" s="291"/>
      <c r="EY240" s="292"/>
      <c r="EZ240" s="292"/>
      <c r="FA240" s="293"/>
      <c r="FB240" s="294">
        <f t="shared" si="151"/>
        <v>0</v>
      </c>
    </row>
    <row r="241" spans="1:158" s="287" customFormat="1" x14ac:dyDescent="0.15">
      <c r="A241" s="296">
        <v>227</v>
      </c>
      <c r="B241" s="297"/>
      <c r="C241" s="298" t="s">
        <v>161</v>
      </c>
      <c r="D241" s="248">
        <f>IF(C241="","",(VLOOKUP(C241,PD!A:B,2,FALSE)))</f>
        <v>12</v>
      </c>
      <c r="E241" s="299" t="s">
        <v>412</v>
      </c>
      <c r="F241" s="299" t="s">
        <v>813</v>
      </c>
      <c r="G241" s="292" t="s">
        <v>677</v>
      </c>
      <c r="H241" s="300">
        <v>11</v>
      </c>
      <c r="I241" s="292" t="s">
        <v>814</v>
      </c>
      <c r="J241" s="300">
        <v>3</v>
      </c>
      <c r="K241" s="293"/>
      <c r="L241" s="291"/>
      <c r="M241" s="292" t="s">
        <v>390</v>
      </c>
      <c r="N241" s="301"/>
      <c r="O241" s="302">
        <v>1</v>
      </c>
      <c r="P241" s="300">
        <v>15</v>
      </c>
      <c r="Q241" s="303">
        <v>10</v>
      </c>
      <c r="R241" s="302">
        <v>1</v>
      </c>
      <c r="S241" s="292"/>
      <c r="T241" s="300"/>
      <c r="U241" s="293"/>
      <c r="V241" s="296" t="s">
        <v>225</v>
      </c>
      <c r="W241" s="292" t="s">
        <v>815</v>
      </c>
      <c r="X241" s="292"/>
      <c r="Y241" s="292"/>
      <c r="Z241" s="303"/>
      <c r="AA241" s="291"/>
      <c r="AB241" s="300"/>
      <c r="AC241" s="293"/>
      <c r="AD241" s="304"/>
      <c r="AE241" s="301"/>
      <c r="AF241" s="296">
        <v>2</v>
      </c>
      <c r="AG241" s="297">
        <v>4</v>
      </c>
      <c r="AH241" s="305">
        <v>197.18</v>
      </c>
      <c r="AI241" s="306" t="s">
        <v>407</v>
      </c>
      <c r="AJ241" s="302">
        <v>31</v>
      </c>
      <c r="AK241" s="260">
        <f>IF(AJ241="","",(VLOOKUP(AJ241,償却率表!A:B,2,FALSE)))</f>
        <v>3.3000000000000002E-2</v>
      </c>
      <c r="AL241" s="307" t="s">
        <v>153</v>
      </c>
      <c r="AM241" s="262">
        <f>IF(AL241="","",(VLOOKUP(AL241,PD!G:H,2,FALSE)))</f>
        <v>1</v>
      </c>
      <c r="AN241" s="318" t="s">
        <v>820</v>
      </c>
      <c r="AO241" s="309">
        <v>1985</v>
      </c>
      <c r="AP241" s="319" t="s">
        <v>820</v>
      </c>
      <c r="AQ241" s="266">
        <v>1985</v>
      </c>
      <c r="AR241" s="267">
        <f t="shared" si="115"/>
        <v>29</v>
      </c>
      <c r="AS241" s="293" t="s">
        <v>226</v>
      </c>
      <c r="AT241" s="311">
        <v>19980000</v>
      </c>
      <c r="AU241" s="312"/>
      <c r="AV241" s="313"/>
      <c r="AW241" s="314"/>
      <c r="AX241" s="296"/>
      <c r="AY241" s="315" t="s">
        <v>309</v>
      </c>
      <c r="AZ241" s="248">
        <f>IF(AY241="","",(VLOOKUP(AY241,PD!J:K,2,FALSE)))</f>
        <v>1</v>
      </c>
      <c r="BA241" s="300">
        <v>2014</v>
      </c>
      <c r="BB241" s="316">
        <f t="shared" si="152"/>
        <v>0</v>
      </c>
      <c r="BC241" s="291"/>
      <c r="BD241" s="292"/>
      <c r="BE241" s="301"/>
      <c r="BF241" s="274">
        <f t="shared" si="116"/>
        <v>0</v>
      </c>
      <c r="BG241" s="275" t="str">
        <f t="shared" si="117"/>
        <v/>
      </c>
      <c r="BH241" s="276" t="str">
        <f t="shared" si="118"/>
        <v/>
      </c>
      <c r="BI241" s="276" t="str">
        <f t="shared" si="119"/>
        <v/>
      </c>
      <c r="BJ241" s="276" t="str">
        <f t="shared" si="120"/>
        <v/>
      </c>
      <c r="BK241" s="276" t="str">
        <f t="shared" si="121"/>
        <v/>
      </c>
      <c r="BL241" s="276" t="str">
        <f t="shared" si="122"/>
        <v/>
      </c>
      <c r="BM241" s="276" t="str">
        <f t="shared" si="123"/>
        <v/>
      </c>
      <c r="BN241" s="276" t="str">
        <f t="shared" si="124"/>
        <v/>
      </c>
      <c r="BO241" s="276" t="str">
        <f t="shared" si="125"/>
        <v/>
      </c>
      <c r="BP241" s="277" t="str">
        <f t="shared" si="126"/>
        <v/>
      </c>
      <c r="BQ241" s="278"/>
      <c r="BR241" s="279"/>
      <c r="BS241" s="280"/>
      <c r="BT241" s="274">
        <f t="shared" si="127"/>
        <v>0</v>
      </c>
      <c r="BU241" s="275" t="str">
        <f t="shared" si="128"/>
        <v/>
      </c>
      <c r="BV241" s="276" t="str">
        <f t="shared" si="129"/>
        <v/>
      </c>
      <c r="BW241" s="276" t="str">
        <f t="shared" si="130"/>
        <v/>
      </c>
      <c r="BX241" s="276" t="str">
        <f t="shared" si="131"/>
        <v/>
      </c>
      <c r="BY241" s="276" t="str">
        <f t="shared" si="132"/>
        <v/>
      </c>
      <c r="BZ241" s="276" t="str">
        <f t="shared" si="133"/>
        <v/>
      </c>
      <c r="CA241" s="276" t="str">
        <f t="shared" si="134"/>
        <v/>
      </c>
      <c r="CB241" s="276" t="str">
        <f t="shared" si="135"/>
        <v/>
      </c>
      <c r="CC241" s="276" t="str">
        <f t="shared" si="136"/>
        <v/>
      </c>
      <c r="CD241" s="276" t="str">
        <f t="shared" si="137"/>
        <v/>
      </c>
      <c r="CE241" s="277" t="str">
        <f t="shared" si="138"/>
        <v/>
      </c>
      <c r="CF241" s="278"/>
      <c r="CG241" s="281"/>
      <c r="CH241" s="281"/>
      <c r="CI241" s="281"/>
      <c r="CJ241" s="280"/>
      <c r="CK241" s="282">
        <f t="shared" si="139"/>
        <v>0</v>
      </c>
      <c r="CL241" s="283">
        <f t="shared" si="140"/>
        <v>19980000</v>
      </c>
      <c r="CM241" s="284">
        <f t="shared" si="141"/>
        <v>659340</v>
      </c>
      <c r="CN241" s="284">
        <f t="shared" si="142"/>
        <v>19120860</v>
      </c>
      <c r="CO241" s="284">
        <f t="shared" si="143"/>
        <v>859140</v>
      </c>
      <c r="CP241" s="280">
        <f t="shared" si="144"/>
        <v>1518480</v>
      </c>
      <c r="CQ241" s="285"/>
      <c r="CR241" s="291"/>
      <c r="CS241" s="293"/>
      <c r="CV241" s="291"/>
      <c r="CW241" s="292"/>
      <c r="CX241" s="292"/>
      <c r="CY241" s="292"/>
      <c r="CZ241" s="292"/>
      <c r="DA241" s="292"/>
      <c r="DB241" s="292"/>
      <c r="DC241" s="292"/>
      <c r="DD241" s="292"/>
      <c r="DE241" s="293"/>
      <c r="DF241" s="291"/>
      <c r="DG241" s="292"/>
      <c r="DH241" s="292"/>
      <c r="DI241" s="292"/>
      <c r="DJ241" s="292"/>
      <c r="DK241" s="292"/>
      <c r="DL241" s="292"/>
      <c r="DM241" s="292"/>
      <c r="DN241" s="292"/>
      <c r="DO241" s="292"/>
      <c r="DP241" s="293"/>
      <c r="DQ241" s="141"/>
      <c r="DR241" s="291"/>
      <c r="DS241" s="292"/>
      <c r="DT241" s="292"/>
      <c r="DU241" s="292"/>
      <c r="DV241" s="292"/>
      <c r="DW241" s="292"/>
      <c r="DX241" s="292"/>
      <c r="DY241" s="292"/>
      <c r="DZ241" s="292"/>
      <c r="EA241" s="292"/>
      <c r="EB241" s="292"/>
      <c r="EC241" s="292"/>
      <c r="ED241" s="292"/>
      <c r="EE241" s="292"/>
      <c r="EF241" s="301"/>
      <c r="EG241" s="301"/>
      <c r="EH241" s="301"/>
      <c r="EI241" s="301"/>
      <c r="EJ241" s="301"/>
      <c r="EK241" s="301"/>
      <c r="EL241" s="301"/>
      <c r="EM241" s="301"/>
      <c r="EN241" s="301"/>
      <c r="EO241" s="317">
        <f t="shared" si="145"/>
        <v>659340</v>
      </c>
      <c r="EP241" s="301"/>
      <c r="EQ241" s="293"/>
      <c r="ES241" s="288">
        <f t="shared" si="146"/>
        <v>2014</v>
      </c>
      <c r="ET241" s="289">
        <f t="shared" si="147"/>
        <v>0</v>
      </c>
      <c r="EU241" s="290">
        <f t="shared" si="148"/>
        <v>0</v>
      </c>
      <c r="EV241" s="290">
        <f t="shared" si="149"/>
        <v>0</v>
      </c>
      <c r="EW241" s="290">
        <f t="shared" si="150"/>
        <v>0</v>
      </c>
      <c r="EX241" s="291"/>
      <c r="EY241" s="292"/>
      <c r="EZ241" s="292"/>
      <c r="FA241" s="293"/>
      <c r="FB241" s="294">
        <f t="shared" si="151"/>
        <v>0</v>
      </c>
    </row>
    <row r="242" spans="1:158" s="287" customFormat="1" x14ac:dyDescent="0.15">
      <c r="A242" s="296">
        <v>228</v>
      </c>
      <c r="B242" s="297"/>
      <c r="C242" s="298" t="s">
        <v>161</v>
      </c>
      <c r="D242" s="248">
        <f>IF(C242="","",(VLOOKUP(C242,PD!A:B,2,FALSE)))</f>
        <v>12</v>
      </c>
      <c r="E242" s="299" t="s">
        <v>412</v>
      </c>
      <c r="F242" s="299" t="s">
        <v>813</v>
      </c>
      <c r="G242" s="292" t="s">
        <v>439</v>
      </c>
      <c r="H242" s="300">
        <v>11</v>
      </c>
      <c r="I242" s="292" t="s">
        <v>814</v>
      </c>
      <c r="J242" s="300">
        <v>3</v>
      </c>
      <c r="K242" s="293"/>
      <c r="L242" s="291"/>
      <c r="M242" s="292" t="s">
        <v>390</v>
      </c>
      <c r="N242" s="301"/>
      <c r="O242" s="302">
        <v>1</v>
      </c>
      <c r="P242" s="300">
        <v>15</v>
      </c>
      <c r="Q242" s="303">
        <v>10</v>
      </c>
      <c r="R242" s="302">
        <v>1</v>
      </c>
      <c r="S242" s="292"/>
      <c r="T242" s="300"/>
      <c r="U242" s="293"/>
      <c r="V242" s="296" t="s">
        <v>225</v>
      </c>
      <c r="W242" s="292" t="s">
        <v>815</v>
      </c>
      <c r="X242" s="292"/>
      <c r="Y242" s="292"/>
      <c r="Z242" s="303"/>
      <c r="AA242" s="291"/>
      <c r="AB242" s="300"/>
      <c r="AC242" s="293"/>
      <c r="AD242" s="304"/>
      <c r="AE242" s="301"/>
      <c r="AF242" s="296">
        <v>1</v>
      </c>
      <c r="AG242" s="297">
        <v>5</v>
      </c>
      <c r="AH242" s="305">
        <v>27.32</v>
      </c>
      <c r="AI242" s="306" t="s">
        <v>407</v>
      </c>
      <c r="AJ242" s="302">
        <v>15</v>
      </c>
      <c r="AK242" s="260">
        <f>IF(AJ242="","",(VLOOKUP(AJ242,償却率表!A:B,2,FALSE)))</f>
        <v>6.7000000000000004E-2</v>
      </c>
      <c r="AL242" s="307" t="s">
        <v>153</v>
      </c>
      <c r="AM242" s="262">
        <f>IF(AL242="","",(VLOOKUP(AL242,PD!G:H,2,FALSE)))</f>
        <v>1</v>
      </c>
      <c r="AN242" s="318" t="s">
        <v>821</v>
      </c>
      <c r="AO242" s="309">
        <v>1997</v>
      </c>
      <c r="AP242" s="319" t="s">
        <v>821</v>
      </c>
      <c r="AQ242" s="266">
        <v>1997</v>
      </c>
      <c r="AR242" s="267">
        <f t="shared" si="115"/>
        <v>17</v>
      </c>
      <c r="AS242" s="293" t="s">
        <v>226</v>
      </c>
      <c r="AT242" s="311">
        <v>10970400</v>
      </c>
      <c r="AU242" s="312"/>
      <c r="AV242" s="313"/>
      <c r="AW242" s="314"/>
      <c r="AX242" s="296"/>
      <c r="AY242" s="315" t="s">
        <v>309</v>
      </c>
      <c r="AZ242" s="248">
        <f>IF(AY242="","",(VLOOKUP(AY242,PD!J:K,2,FALSE)))</f>
        <v>1</v>
      </c>
      <c r="BA242" s="300">
        <v>2014</v>
      </c>
      <c r="BB242" s="316">
        <f t="shared" si="152"/>
        <v>0</v>
      </c>
      <c r="BC242" s="291"/>
      <c r="BD242" s="292"/>
      <c r="BE242" s="301"/>
      <c r="BF242" s="274">
        <f t="shared" si="116"/>
        <v>0</v>
      </c>
      <c r="BG242" s="275" t="str">
        <f t="shared" si="117"/>
        <v/>
      </c>
      <c r="BH242" s="276" t="str">
        <f t="shared" si="118"/>
        <v/>
      </c>
      <c r="BI242" s="276" t="str">
        <f t="shared" si="119"/>
        <v/>
      </c>
      <c r="BJ242" s="276" t="str">
        <f t="shared" si="120"/>
        <v/>
      </c>
      <c r="BK242" s="276" t="str">
        <f t="shared" si="121"/>
        <v/>
      </c>
      <c r="BL242" s="276" t="str">
        <f t="shared" si="122"/>
        <v/>
      </c>
      <c r="BM242" s="276" t="str">
        <f t="shared" si="123"/>
        <v/>
      </c>
      <c r="BN242" s="276" t="str">
        <f t="shared" si="124"/>
        <v/>
      </c>
      <c r="BO242" s="276" t="str">
        <f t="shared" si="125"/>
        <v/>
      </c>
      <c r="BP242" s="277" t="str">
        <f t="shared" si="126"/>
        <v/>
      </c>
      <c r="BQ242" s="278"/>
      <c r="BR242" s="279"/>
      <c r="BS242" s="280"/>
      <c r="BT242" s="274">
        <f t="shared" si="127"/>
        <v>0</v>
      </c>
      <c r="BU242" s="275" t="str">
        <f t="shared" si="128"/>
        <v/>
      </c>
      <c r="BV242" s="276" t="str">
        <f t="shared" si="129"/>
        <v/>
      </c>
      <c r="BW242" s="276" t="str">
        <f t="shared" si="130"/>
        <v/>
      </c>
      <c r="BX242" s="276" t="str">
        <f t="shared" si="131"/>
        <v/>
      </c>
      <c r="BY242" s="276" t="str">
        <f t="shared" si="132"/>
        <v/>
      </c>
      <c r="BZ242" s="276" t="str">
        <f t="shared" si="133"/>
        <v/>
      </c>
      <c r="CA242" s="276" t="str">
        <f t="shared" si="134"/>
        <v/>
      </c>
      <c r="CB242" s="276" t="str">
        <f t="shared" si="135"/>
        <v/>
      </c>
      <c r="CC242" s="276" t="str">
        <f t="shared" si="136"/>
        <v/>
      </c>
      <c r="CD242" s="276" t="str">
        <f t="shared" si="137"/>
        <v/>
      </c>
      <c r="CE242" s="277" t="str">
        <f t="shared" si="138"/>
        <v/>
      </c>
      <c r="CF242" s="278"/>
      <c r="CG242" s="281"/>
      <c r="CH242" s="281"/>
      <c r="CI242" s="281"/>
      <c r="CJ242" s="280"/>
      <c r="CK242" s="282">
        <f t="shared" si="139"/>
        <v>0</v>
      </c>
      <c r="CL242" s="283">
        <f t="shared" si="140"/>
        <v>10970400</v>
      </c>
      <c r="CM242" s="284">
        <f t="shared" si="141"/>
        <v>0</v>
      </c>
      <c r="CN242" s="284">
        <f t="shared" si="142"/>
        <v>10970399</v>
      </c>
      <c r="CO242" s="284">
        <f t="shared" si="143"/>
        <v>1</v>
      </c>
      <c r="CP242" s="280">
        <f t="shared" si="144"/>
        <v>1</v>
      </c>
      <c r="CQ242" s="285"/>
      <c r="CR242" s="291"/>
      <c r="CS242" s="293"/>
      <c r="CV242" s="291"/>
      <c r="CW242" s="292"/>
      <c r="CX242" s="292"/>
      <c r="CY242" s="292"/>
      <c r="CZ242" s="292"/>
      <c r="DA242" s="292"/>
      <c r="DB242" s="292"/>
      <c r="DC242" s="292"/>
      <c r="DD242" s="292"/>
      <c r="DE242" s="293"/>
      <c r="DF242" s="291"/>
      <c r="DG242" s="292"/>
      <c r="DH242" s="292"/>
      <c r="DI242" s="292"/>
      <c r="DJ242" s="292"/>
      <c r="DK242" s="292"/>
      <c r="DL242" s="292"/>
      <c r="DM242" s="292"/>
      <c r="DN242" s="292"/>
      <c r="DO242" s="292"/>
      <c r="DP242" s="293"/>
      <c r="DQ242" s="141"/>
      <c r="DR242" s="291"/>
      <c r="DS242" s="292"/>
      <c r="DT242" s="292"/>
      <c r="DU242" s="292"/>
      <c r="DV242" s="292"/>
      <c r="DW242" s="292"/>
      <c r="DX242" s="292"/>
      <c r="DY242" s="292"/>
      <c r="DZ242" s="292"/>
      <c r="EA242" s="292"/>
      <c r="EB242" s="292"/>
      <c r="EC242" s="292"/>
      <c r="ED242" s="292"/>
      <c r="EE242" s="292"/>
      <c r="EF242" s="301"/>
      <c r="EG242" s="301"/>
      <c r="EH242" s="301"/>
      <c r="EI242" s="301"/>
      <c r="EJ242" s="301"/>
      <c r="EK242" s="301"/>
      <c r="EL242" s="301"/>
      <c r="EM242" s="301"/>
      <c r="EN242" s="301"/>
      <c r="EO242" s="317">
        <f t="shared" si="145"/>
        <v>0</v>
      </c>
      <c r="EP242" s="301"/>
      <c r="EQ242" s="293"/>
      <c r="ES242" s="288">
        <f t="shared" si="146"/>
        <v>2014</v>
      </c>
      <c r="ET242" s="289">
        <f t="shared" si="147"/>
        <v>0</v>
      </c>
      <c r="EU242" s="290">
        <f t="shared" si="148"/>
        <v>0</v>
      </c>
      <c r="EV242" s="290">
        <f t="shared" si="149"/>
        <v>0</v>
      </c>
      <c r="EW242" s="290">
        <f t="shared" si="150"/>
        <v>0</v>
      </c>
      <c r="EX242" s="291"/>
      <c r="EY242" s="292"/>
      <c r="EZ242" s="292"/>
      <c r="FA242" s="293"/>
      <c r="FB242" s="294">
        <f t="shared" si="151"/>
        <v>0</v>
      </c>
    </row>
    <row r="243" spans="1:158" s="287" customFormat="1" x14ac:dyDescent="0.15">
      <c r="A243" s="296">
        <v>229</v>
      </c>
      <c r="B243" s="297"/>
      <c r="C243" s="298" t="s">
        <v>161</v>
      </c>
      <c r="D243" s="248">
        <f>IF(C243="","",(VLOOKUP(C243,PD!A:B,2,FALSE)))</f>
        <v>12</v>
      </c>
      <c r="E243" s="299" t="s">
        <v>412</v>
      </c>
      <c r="F243" s="299" t="s">
        <v>822</v>
      </c>
      <c r="G243" s="292" t="s">
        <v>559</v>
      </c>
      <c r="H243" s="300">
        <v>11</v>
      </c>
      <c r="I243" s="292" t="s">
        <v>823</v>
      </c>
      <c r="J243" s="300">
        <v>8</v>
      </c>
      <c r="K243" s="293"/>
      <c r="L243" s="291"/>
      <c r="M243" s="292" t="s">
        <v>390</v>
      </c>
      <c r="N243" s="301"/>
      <c r="O243" s="302">
        <v>1</v>
      </c>
      <c r="P243" s="300">
        <v>15</v>
      </c>
      <c r="Q243" s="303">
        <v>10</v>
      </c>
      <c r="R243" s="302">
        <v>1</v>
      </c>
      <c r="S243" s="292"/>
      <c r="T243" s="300"/>
      <c r="U243" s="293"/>
      <c r="V243" s="296" t="s">
        <v>225</v>
      </c>
      <c r="W243" s="292" t="s">
        <v>824</v>
      </c>
      <c r="X243" s="292"/>
      <c r="Y243" s="292"/>
      <c r="Z243" s="303"/>
      <c r="AA243" s="291"/>
      <c r="AB243" s="300"/>
      <c r="AC243" s="293"/>
      <c r="AD243" s="304"/>
      <c r="AE243" s="301"/>
      <c r="AF243" s="296">
        <v>1</v>
      </c>
      <c r="AG243" s="297">
        <v>2</v>
      </c>
      <c r="AH243" s="305">
        <v>9</v>
      </c>
      <c r="AI243" s="306" t="s">
        <v>407</v>
      </c>
      <c r="AJ243" s="302">
        <v>38</v>
      </c>
      <c r="AK243" s="260">
        <f>IF(AJ243="","",(VLOOKUP(AJ243,償却率表!A:B,2,FALSE)))</f>
        <v>2.7E-2</v>
      </c>
      <c r="AL243" s="307" t="s">
        <v>153</v>
      </c>
      <c r="AM243" s="262">
        <f>IF(AL243="","",(VLOOKUP(AL243,PD!G:H,2,FALSE)))</f>
        <v>1</v>
      </c>
      <c r="AN243" s="318" t="s">
        <v>825</v>
      </c>
      <c r="AO243" s="309">
        <v>1998</v>
      </c>
      <c r="AP243" s="319" t="s">
        <v>825</v>
      </c>
      <c r="AQ243" s="266">
        <v>1998</v>
      </c>
      <c r="AR243" s="267">
        <f t="shared" si="115"/>
        <v>16</v>
      </c>
      <c r="AS243" s="293" t="s">
        <v>226</v>
      </c>
      <c r="AT243" s="311">
        <v>5355000</v>
      </c>
      <c r="AU243" s="312"/>
      <c r="AV243" s="313"/>
      <c r="AW243" s="314"/>
      <c r="AX243" s="296"/>
      <c r="AY243" s="315" t="s">
        <v>309</v>
      </c>
      <c r="AZ243" s="248">
        <f>IF(AY243="","",(VLOOKUP(AY243,PD!J:K,2,FALSE)))</f>
        <v>1</v>
      </c>
      <c r="BA243" s="300">
        <v>2014</v>
      </c>
      <c r="BB243" s="316">
        <f t="shared" si="152"/>
        <v>0</v>
      </c>
      <c r="BC243" s="291"/>
      <c r="BD243" s="292"/>
      <c r="BE243" s="301"/>
      <c r="BF243" s="274">
        <f t="shared" si="116"/>
        <v>0</v>
      </c>
      <c r="BG243" s="275" t="str">
        <f t="shared" si="117"/>
        <v/>
      </c>
      <c r="BH243" s="276" t="str">
        <f t="shared" si="118"/>
        <v/>
      </c>
      <c r="BI243" s="276" t="str">
        <f t="shared" si="119"/>
        <v/>
      </c>
      <c r="BJ243" s="276" t="str">
        <f t="shared" si="120"/>
        <v/>
      </c>
      <c r="BK243" s="276" t="str">
        <f t="shared" si="121"/>
        <v/>
      </c>
      <c r="BL243" s="276" t="str">
        <f t="shared" si="122"/>
        <v/>
      </c>
      <c r="BM243" s="276" t="str">
        <f t="shared" si="123"/>
        <v/>
      </c>
      <c r="BN243" s="276" t="str">
        <f t="shared" si="124"/>
        <v/>
      </c>
      <c r="BO243" s="276" t="str">
        <f t="shared" si="125"/>
        <v/>
      </c>
      <c r="BP243" s="277" t="str">
        <f t="shared" si="126"/>
        <v/>
      </c>
      <c r="BQ243" s="278"/>
      <c r="BR243" s="279"/>
      <c r="BS243" s="280"/>
      <c r="BT243" s="274">
        <f t="shared" si="127"/>
        <v>0</v>
      </c>
      <c r="BU243" s="275" t="str">
        <f t="shared" si="128"/>
        <v/>
      </c>
      <c r="BV243" s="276" t="str">
        <f t="shared" si="129"/>
        <v/>
      </c>
      <c r="BW243" s="276" t="str">
        <f t="shared" si="130"/>
        <v/>
      </c>
      <c r="BX243" s="276" t="str">
        <f t="shared" si="131"/>
        <v/>
      </c>
      <c r="BY243" s="276" t="str">
        <f t="shared" si="132"/>
        <v/>
      </c>
      <c r="BZ243" s="276" t="str">
        <f t="shared" si="133"/>
        <v/>
      </c>
      <c r="CA243" s="276" t="str">
        <f t="shared" si="134"/>
        <v/>
      </c>
      <c r="CB243" s="276" t="str">
        <f t="shared" si="135"/>
        <v/>
      </c>
      <c r="CC243" s="276" t="str">
        <f t="shared" si="136"/>
        <v/>
      </c>
      <c r="CD243" s="276" t="str">
        <f t="shared" si="137"/>
        <v/>
      </c>
      <c r="CE243" s="277" t="str">
        <f t="shared" si="138"/>
        <v/>
      </c>
      <c r="CF243" s="278"/>
      <c r="CG243" s="281"/>
      <c r="CH243" s="281"/>
      <c r="CI243" s="281"/>
      <c r="CJ243" s="280"/>
      <c r="CK243" s="282">
        <f t="shared" si="139"/>
        <v>0</v>
      </c>
      <c r="CL243" s="283">
        <f t="shared" si="140"/>
        <v>5355000</v>
      </c>
      <c r="CM243" s="284">
        <f t="shared" si="141"/>
        <v>144585</v>
      </c>
      <c r="CN243" s="284">
        <f t="shared" si="142"/>
        <v>2313360</v>
      </c>
      <c r="CO243" s="284">
        <f t="shared" si="143"/>
        <v>3041640</v>
      </c>
      <c r="CP243" s="280">
        <f t="shared" si="144"/>
        <v>3186225</v>
      </c>
      <c r="CQ243" s="285"/>
      <c r="CR243" s="291"/>
      <c r="CS243" s="293"/>
      <c r="CV243" s="291"/>
      <c r="CW243" s="292"/>
      <c r="CX243" s="292"/>
      <c r="CY243" s="292"/>
      <c r="CZ243" s="292"/>
      <c r="DA243" s="292"/>
      <c r="DB243" s="292"/>
      <c r="DC243" s="292"/>
      <c r="DD243" s="292"/>
      <c r="DE243" s="293"/>
      <c r="DF243" s="291"/>
      <c r="DG243" s="292"/>
      <c r="DH243" s="292"/>
      <c r="DI243" s="292"/>
      <c r="DJ243" s="292"/>
      <c r="DK243" s="292"/>
      <c r="DL243" s="292"/>
      <c r="DM243" s="292"/>
      <c r="DN243" s="292"/>
      <c r="DO243" s="292"/>
      <c r="DP243" s="293"/>
      <c r="DQ243" s="141"/>
      <c r="DR243" s="291"/>
      <c r="DS243" s="292"/>
      <c r="DT243" s="292"/>
      <c r="DU243" s="292"/>
      <c r="DV243" s="292"/>
      <c r="DW243" s="292"/>
      <c r="DX243" s="292"/>
      <c r="DY243" s="292"/>
      <c r="DZ243" s="292"/>
      <c r="EA243" s="292"/>
      <c r="EB243" s="292"/>
      <c r="EC243" s="292"/>
      <c r="ED243" s="292"/>
      <c r="EE243" s="292"/>
      <c r="EF243" s="301"/>
      <c r="EG243" s="301"/>
      <c r="EH243" s="301"/>
      <c r="EI243" s="301"/>
      <c r="EJ243" s="301"/>
      <c r="EK243" s="301"/>
      <c r="EL243" s="301"/>
      <c r="EM243" s="301"/>
      <c r="EN243" s="301"/>
      <c r="EO243" s="317">
        <f t="shared" si="145"/>
        <v>144585</v>
      </c>
      <c r="EP243" s="301"/>
      <c r="EQ243" s="293"/>
      <c r="ES243" s="288">
        <f t="shared" si="146"/>
        <v>2014</v>
      </c>
      <c r="ET243" s="289">
        <f t="shared" si="147"/>
        <v>0</v>
      </c>
      <c r="EU243" s="290">
        <f t="shared" si="148"/>
        <v>0</v>
      </c>
      <c r="EV243" s="290">
        <f t="shared" si="149"/>
        <v>0</v>
      </c>
      <c r="EW243" s="290">
        <f t="shared" si="150"/>
        <v>0</v>
      </c>
      <c r="EX243" s="291"/>
      <c r="EY243" s="292"/>
      <c r="EZ243" s="292"/>
      <c r="FA243" s="293"/>
      <c r="FB243" s="294">
        <f t="shared" si="151"/>
        <v>0</v>
      </c>
    </row>
    <row r="244" spans="1:158" s="287" customFormat="1" x14ac:dyDescent="0.15">
      <c r="A244" s="296">
        <v>230</v>
      </c>
      <c r="B244" s="297"/>
      <c r="C244" s="298" t="s">
        <v>161</v>
      </c>
      <c r="D244" s="248">
        <f>IF(C244="","",(VLOOKUP(C244,PD!A:B,2,FALSE)))</f>
        <v>12</v>
      </c>
      <c r="E244" s="299" t="s">
        <v>412</v>
      </c>
      <c r="F244" s="299" t="s">
        <v>826</v>
      </c>
      <c r="G244" s="292" t="s">
        <v>559</v>
      </c>
      <c r="H244" s="300">
        <v>11</v>
      </c>
      <c r="I244" s="292" t="s">
        <v>827</v>
      </c>
      <c r="J244" s="300">
        <v>9</v>
      </c>
      <c r="K244" s="293"/>
      <c r="L244" s="291"/>
      <c r="M244" s="292" t="s">
        <v>390</v>
      </c>
      <c r="N244" s="301"/>
      <c r="O244" s="302">
        <v>1</v>
      </c>
      <c r="P244" s="300">
        <v>15</v>
      </c>
      <c r="Q244" s="303">
        <v>10</v>
      </c>
      <c r="R244" s="302">
        <v>1</v>
      </c>
      <c r="S244" s="292"/>
      <c r="T244" s="300"/>
      <c r="U244" s="293"/>
      <c r="V244" s="296" t="s">
        <v>225</v>
      </c>
      <c r="W244" s="292" t="s">
        <v>828</v>
      </c>
      <c r="X244" s="292"/>
      <c r="Y244" s="292"/>
      <c r="Z244" s="303"/>
      <c r="AA244" s="291"/>
      <c r="AB244" s="300"/>
      <c r="AC244" s="293"/>
      <c r="AD244" s="304"/>
      <c r="AE244" s="301"/>
      <c r="AF244" s="296">
        <v>1</v>
      </c>
      <c r="AG244" s="297">
        <v>2</v>
      </c>
      <c r="AH244" s="305">
        <v>29.83</v>
      </c>
      <c r="AI244" s="306" t="s">
        <v>407</v>
      </c>
      <c r="AJ244" s="302">
        <v>38</v>
      </c>
      <c r="AK244" s="260">
        <f>IF(AJ244="","",(VLOOKUP(AJ244,償却率表!A:B,2,FALSE)))</f>
        <v>2.7E-2</v>
      </c>
      <c r="AL244" s="307" t="s">
        <v>153</v>
      </c>
      <c r="AM244" s="262">
        <f>IF(AL244="","",(VLOOKUP(AL244,PD!G:H,2,FALSE)))</f>
        <v>1</v>
      </c>
      <c r="AN244" s="318" t="s">
        <v>829</v>
      </c>
      <c r="AO244" s="309">
        <v>1990</v>
      </c>
      <c r="AP244" s="319" t="s">
        <v>829</v>
      </c>
      <c r="AQ244" s="266">
        <v>1990</v>
      </c>
      <c r="AR244" s="267">
        <f t="shared" si="115"/>
        <v>24</v>
      </c>
      <c r="AS244" s="293" t="s">
        <v>226</v>
      </c>
      <c r="AT244" s="311"/>
      <c r="AU244" s="312"/>
      <c r="AV244" s="313">
        <v>1371000</v>
      </c>
      <c r="AW244" s="314"/>
      <c r="AX244" s="296">
        <v>1</v>
      </c>
      <c r="AY244" s="315" t="s">
        <v>438</v>
      </c>
      <c r="AZ244" s="248">
        <f>IF(AY244="","",(VLOOKUP(AY244,PD!J:K,2,FALSE)))</f>
        <v>3</v>
      </c>
      <c r="BA244" s="300">
        <v>2014</v>
      </c>
      <c r="BB244" s="316">
        <f t="shared" si="152"/>
        <v>0</v>
      </c>
      <c r="BC244" s="291"/>
      <c r="BD244" s="292"/>
      <c r="BE244" s="301"/>
      <c r="BF244" s="274">
        <f t="shared" si="116"/>
        <v>0</v>
      </c>
      <c r="BG244" s="275" t="str">
        <f t="shared" si="117"/>
        <v/>
      </c>
      <c r="BH244" s="276" t="str">
        <f t="shared" si="118"/>
        <v/>
      </c>
      <c r="BI244" s="276" t="str">
        <f t="shared" si="119"/>
        <v/>
      </c>
      <c r="BJ244" s="276" t="str">
        <f t="shared" si="120"/>
        <v/>
      </c>
      <c r="BK244" s="276" t="str">
        <f t="shared" si="121"/>
        <v/>
      </c>
      <c r="BL244" s="276" t="str">
        <f t="shared" si="122"/>
        <v/>
      </c>
      <c r="BM244" s="276" t="str">
        <f t="shared" si="123"/>
        <v/>
      </c>
      <c r="BN244" s="276" t="str">
        <f t="shared" si="124"/>
        <v/>
      </c>
      <c r="BO244" s="276" t="str">
        <f t="shared" si="125"/>
        <v/>
      </c>
      <c r="BP244" s="277" t="str">
        <f t="shared" si="126"/>
        <v/>
      </c>
      <c r="BQ244" s="278"/>
      <c r="BR244" s="279"/>
      <c r="BS244" s="280"/>
      <c r="BT244" s="274">
        <f t="shared" si="127"/>
        <v>0</v>
      </c>
      <c r="BU244" s="275" t="str">
        <f t="shared" si="128"/>
        <v/>
      </c>
      <c r="BV244" s="276" t="str">
        <f t="shared" si="129"/>
        <v/>
      </c>
      <c r="BW244" s="276" t="str">
        <f t="shared" si="130"/>
        <v/>
      </c>
      <c r="BX244" s="276" t="str">
        <f t="shared" si="131"/>
        <v/>
      </c>
      <c r="BY244" s="276" t="str">
        <f t="shared" si="132"/>
        <v/>
      </c>
      <c r="BZ244" s="276" t="str">
        <f t="shared" si="133"/>
        <v/>
      </c>
      <c r="CA244" s="276" t="str">
        <f t="shared" si="134"/>
        <v/>
      </c>
      <c r="CB244" s="276" t="str">
        <f t="shared" si="135"/>
        <v/>
      </c>
      <c r="CC244" s="276" t="str">
        <f t="shared" si="136"/>
        <v/>
      </c>
      <c r="CD244" s="276" t="str">
        <f t="shared" si="137"/>
        <v/>
      </c>
      <c r="CE244" s="277" t="str">
        <f t="shared" si="138"/>
        <v/>
      </c>
      <c r="CF244" s="278"/>
      <c r="CG244" s="281"/>
      <c r="CH244" s="281"/>
      <c r="CI244" s="281"/>
      <c r="CJ244" s="280"/>
      <c r="CK244" s="282">
        <f t="shared" si="139"/>
        <v>0</v>
      </c>
      <c r="CL244" s="283">
        <f t="shared" si="140"/>
        <v>1371000</v>
      </c>
      <c r="CM244" s="284">
        <f t="shared" si="141"/>
        <v>37017</v>
      </c>
      <c r="CN244" s="284">
        <f t="shared" si="142"/>
        <v>888408</v>
      </c>
      <c r="CO244" s="284">
        <f t="shared" si="143"/>
        <v>482592</v>
      </c>
      <c r="CP244" s="280">
        <f t="shared" si="144"/>
        <v>519609</v>
      </c>
      <c r="CQ244" s="285"/>
      <c r="CR244" s="291"/>
      <c r="CS244" s="293"/>
      <c r="CV244" s="291"/>
      <c r="CW244" s="292"/>
      <c r="CX244" s="292"/>
      <c r="CY244" s="292"/>
      <c r="CZ244" s="292"/>
      <c r="DA244" s="292"/>
      <c r="DB244" s="292"/>
      <c r="DC244" s="292"/>
      <c r="DD244" s="292"/>
      <c r="DE244" s="293"/>
      <c r="DF244" s="291"/>
      <c r="DG244" s="292"/>
      <c r="DH244" s="292"/>
      <c r="DI244" s="292"/>
      <c r="DJ244" s="292"/>
      <c r="DK244" s="292"/>
      <c r="DL244" s="292"/>
      <c r="DM244" s="292"/>
      <c r="DN244" s="292"/>
      <c r="DO244" s="292"/>
      <c r="DP244" s="293"/>
      <c r="DQ244" s="141"/>
      <c r="DR244" s="291"/>
      <c r="DS244" s="292"/>
      <c r="DT244" s="292"/>
      <c r="DU244" s="292"/>
      <c r="DV244" s="292"/>
      <c r="DW244" s="292"/>
      <c r="DX244" s="292"/>
      <c r="DY244" s="292"/>
      <c r="DZ244" s="292"/>
      <c r="EA244" s="292"/>
      <c r="EB244" s="292"/>
      <c r="EC244" s="292"/>
      <c r="ED244" s="292"/>
      <c r="EE244" s="292"/>
      <c r="EF244" s="301"/>
      <c r="EG244" s="301"/>
      <c r="EH244" s="301"/>
      <c r="EI244" s="301"/>
      <c r="EJ244" s="301"/>
      <c r="EK244" s="301"/>
      <c r="EL244" s="301"/>
      <c r="EM244" s="301"/>
      <c r="EN244" s="301"/>
      <c r="EO244" s="317">
        <f t="shared" si="145"/>
        <v>37017</v>
      </c>
      <c r="EP244" s="301"/>
      <c r="EQ244" s="293"/>
      <c r="ES244" s="288">
        <f t="shared" si="146"/>
        <v>2014</v>
      </c>
      <c r="ET244" s="289">
        <f t="shared" si="147"/>
        <v>0</v>
      </c>
      <c r="EU244" s="290">
        <f t="shared" si="148"/>
        <v>0</v>
      </c>
      <c r="EV244" s="290">
        <f t="shared" si="149"/>
        <v>0</v>
      </c>
      <c r="EW244" s="290">
        <f t="shared" si="150"/>
        <v>0</v>
      </c>
      <c r="EX244" s="291"/>
      <c r="EY244" s="292"/>
      <c r="EZ244" s="292"/>
      <c r="FA244" s="293"/>
      <c r="FB244" s="294">
        <f t="shared" si="151"/>
        <v>0</v>
      </c>
    </row>
    <row r="245" spans="1:158" s="287" customFormat="1" x14ac:dyDescent="0.15">
      <c r="A245" s="296">
        <v>231</v>
      </c>
      <c r="B245" s="297"/>
      <c r="C245" s="298" t="s">
        <v>161</v>
      </c>
      <c r="D245" s="248">
        <f>IF(C245="","",(VLOOKUP(C245,PD!A:B,2,FALSE)))</f>
        <v>12</v>
      </c>
      <c r="E245" s="299" t="s">
        <v>412</v>
      </c>
      <c r="F245" s="299" t="s">
        <v>826</v>
      </c>
      <c r="G245" s="292" t="s">
        <v>559</v>
      </c>
      <c r="H245" s="300">
        <v>11</v>
      </c>
      <c r="I245" s="292" t="s">
        <v>827</v>
      </c>
      <c r="J245" s="300">
        <v>9</v>
      </c>
      <c r="K245" s="293"/>
      <c r="L245" s="291"/>
      <c r="M245" s="292" t="s">
        <v>390</v>
      </c>
      <c r="N245" s="301"/>
      <c r="O245" s="302">
        <v>1</v>
      </c>
      <c r="P245" s="300">
        <v>15</v>
      </c>
      <c r="Q245" s="303">
        <v>10</v>
      </c>
      <c r="R245" s="302">
        <v>1</v>
      </c>
      <c r="S245" s="292"/>
      <c r="T245" s="300"/>
      <c r="U245" s="293"/>
      <c r="V245" s="296" t="s">
        <v>225</v>
      </c>
      <c r="W245" s="292" t="s">
        <v>828</v>
      </c>
      <c r="X245" s="292"/>
      <c r="Y245" s="292"/>
      <c r="Z245" s="303"/>
      <c r="AA245" s="291"/>
      <c r="AB245" s="300"/>
      <c r="AC245" s="293"/>
      <c r="AD245" s="304"/>
      <c r="AE245" s="301"/>
      <c r="AF245" s="296">
        <v>1</v>
      </c>
      <c r="AG245" s="297">
        <v>2</v>
      </c>
      <c r="AH245" s="305">
        <v>10.15</v>
      </c>
      <c r="AI245" s="306" t="s">
        <v>407</v>
      </c>
      <c r="AJ245" s="302">
        <v>38</v>
      </c>
      <c r="AK245" s="260">
        <f>IF(AJ245="","",(VLOOKUP(AJ245,償却率表!A:B,2,FALSE)))</f>
        <v>2.7E-2</v>
      </c>
      <c r="AL245" s="307" t="s">
        <v>153</v>
      </c>
      <c r="AM245" s="262">
        <f>IF(AL245="","",(VLOOKUP(AL245,PD!G:H,2,FALSE)))</f>
        <v>1</v>
      </c>
      <c r="AN245" s="318" t="s">
        <v>829</v>
      </c>
      <c r="AO245" s="309">
        <v>1990</v>
      </c>
      <c r="AP245" s="319" t="s">
        <v>829</v>
      </c>
      <c r="AQ245" s="266">
        <v>1990</v>
      </c>
      <c r="AR245" s="267">
        <f t="shared" si="115"/>
        <v>24</v>
      </c>
      <c r="AS245" s="293" t="s">
        <v>226</v>
      </c>
      <c r="AT245" s="311"/>
      <c r="AU245" s="312"/>
      <c r="AV245" s="313">
        <v>299000</v>
      </c>
      <c r="AW245" s="314"/>
      <c r="AX245" s="296">
        <v>1</v>
      </c>
      <c r="AY245" s="315" t="s">
        <v>438</v>
      </c>
      <c r="AZ245" s="248">
        <f>IF(AY245="","",(VLOOKUP(AY245,PD!J:K,2,FALSE)))</f>
        <v>3</v>
      </c>
      <c r="BA245" s="300">
        <v>2014</v>
      </c>
      <c r="BB245" s="316">
        <f t="shared" si="152"/>
        <v>0</v>
      </c>
      <c r="BC245" s="291"/>
      <c r="BD245" s="292"/>
      <c r="BE245" s="301"/>
      <c r="BF245" s="274">
        <f t="shared" si="116"/>
        <v>0</v>
      </c>
      <c r="BG245" s="275" t="str">
        <f t="shared" si="117"/>
        <v/>
      </c>
      <c r="BH245" s="276" t="str">
        <f t="shared" si="118"/>
        <v/>
      </c>
      <c r="BI245" s="276" t="str">
        <f t="shared" si="119"/>
        <v/>
      </c>
      <c r="BJ245" s="276" t="str">
        <f t="shared" si="120"/>
        <v/>
      </c>
      <c r="BK245" s="276" t="str">
        <f t="shared" si="121"/>
        <v/>
      </c>
      <c r="BL245" s="276" t="str">
        <f t="shared" si="122"/>
        <v/>
      </c>
      <c r="BM245" s="276" t="str">
        <f t="shared" si="123"/>
        <v/>
      </c>
      <c r="BN245" s="276" t="str">
        <f t="shared" si="124"/>
        <v/>
      </c>
      <c r="BO245" s="276" t="str">
        <f t="shared" si="125"/>
        <v/>
      </c>
      <c r="BP245" s="277" t="str">
        <f t="shared" si="126"/>
        <v/>
      </c>
      <c r="BQ245" s="278"/>
      <c r="BR245" s="279"/>
      <c r="BS245" s="280"/>
      <c r="BT245" s="274">
        <f t="shared" si="127"/>
        <v>0</v>
      </c>
      <c r="BU245" s="275" t="str">
        <f t="shared" si="128"/>
        <v/>
      </c>
      <c r="BV245" s="276" t="str">
        <f t="shared" si="129"/>
        <v/>
      </c>
      <c r="BW245" s="276" t="str">
        <f t="shared" si="130"/>
        <v/>
      </c>
      <c r="BX245" s="276" t="str">
        <f t="shared" si="131"/>
        <v/>
      </c>
      <c r="BY245" s="276" t="str">
        <f t="shared" si="132"/>
        <v/>
      </c>
      <c r="BZ245" s="276" t="str">
        <f t="shared" si="133"/>
        <v/>
      </c>
      <c r="CA245" s="276" t="str">
        <f t="shared" si="134"/>
        <v/>
      </c>
      <c r="CB245" s="276" t="str">
        <f t="shared" si="135"/>
        <v/>
      </c>
      <c r="CC245" s="276" t="str">
        <f t="shared" si="136"/>
        <v/>
      </c>
      <c r="CD245" s="276" t="str">
        <f t="shared" si="137"/>
        <v/>
      </c>
      <c r="CE245" s="277" t="str">
        <f t="shared" si="138"/>
        <v/>
      </c>
      <c r="CF245" s="278"/>
      <c r="CG245" s="281"/>
      <c r="CH245" s="281"/>
      <c r="CI245" s="281"/>
      <c r="CJ245" s="280"/>
      <c r="CK245" s="282">
        <f t="shared" si="139"/>
        <v>0</v>
      </c>
      <c r="CL245" s="283">
        <f t="shared" si="140"/>
        <v>299000</v>
      </c>
      <c r="CM245" s="284">
        <f t="shared" si="141"/>
        <v>8073</v>
      </c>
      <c r="CN245" s="284">
        <f t="shared" si="142"/>
        <v>193752</v>
      </c>
      <c r="CO245" s="284">
        <f t="shared" si="143"/>
        <v>105248</v>
      </c>
      <c r="CP245" s="280">
        <f t="shared" si="144"/>
        <v>113321</v>
      </c>
      <c r="CQ245" s="285"/>
      <c r="CR245" s="291"/>
      <c r="CS245" s="293"/>
      <c r="CV245" s="291"/>
      <c r="CW245" s="292"/>
      <c r="CX245" s="292"/>
      <c r="CY245" s="292"/>
      <c r="CZ245" s="292"/>
      <c r="DA245" s="292"/>
      <c r="DB245" s="292"/>
      <c r="DC245" s="292"/>
      <c r="DD245" s="292"/>
      <c r="DE245" s="293"/>
      <c r="DF245" s="291"/>
      <c r="DG245" s="292"/>
      <c r="DH245" s="292"/>
      <c r="DI245" s="292"/>
      <c r="DJ245" s="292"/>
      <c r="DK245" s="292"/>
      <c r="DL245" s="292"/>
      <c r="DM245" s="292"/>
      <c r="DN245" s="292"/>
      <c r="DO245" s="292"/>
      <c r="DP245" s="293"/>
      <c r="DQ245" s="141"/>
      <c r="DR245" s="291"/>
      <c r="DS245" s="292"/>
      <c r="DT245" s="292"/>
      <c r="DU245" s="292"/>
      <c r="DV245" s="292"/>
      <c r="DW245" s="292"/>
      <c r="DX245" s="292"/>
      <c r="DY245" s="292"/>
      <c r="DZ245" s="292"/>
      <c r="EA245" s="292"/>
      <c r="EB245" s="292"/>
      <c r="EC245" s="292"/>
      <c r="ED245" s="292"/>
      <c r="EE245" s="292"/>
      <c r="EF245" s="301"/>
      <c r="EG245" s="301"/>
      <c r="EH245" s="301"/>
      <c r="EI245" s="301"/>
      <c r="EJ245" s="301"/>
      <c r="EK245" s="301"/>
      <c r="EL245" s="301"/>
      <c r="EM245" s="301"/>
      <c r="EN245" s="301"/>
      <c r="EO245" s="317">
        <f t="shared" si="145"/>
        <v>8073</v>
      </c>
      <c r="EP245" s="301"/>
      <c r="EQ245" s="293"/>
      <c r="ES245" s="288">
        <f t="shared" si="146"/>
        <v>2014</v>
      </c>
      <c r="ET245" s="289">
        <f t="shared" si="147"/>
        <v>0</v>
      </c>
      <c r="EU245" s="290">
        <f t="shared" si="148"/>
        <v>0</v>
      </c>
      <c r="EV245" s="290">
        <f t="shared" si="149"/>
        <v>0</v>
      </c>
      <c r="EW245" s="290">
        <f t="shared" si="150"/>
        <v>0</v>
      </c>
      <c r="EX245" s="291"/>
      <c r="EY245" s="292"/>
      <c r="EZ245" s="292"/>
      <c r="FA245" s="293"/>
      <c r="FB245" s="294">
        <f t="shared" si="151"/>
        <v>0</v>
      </c>
    </row>
    <row r="246" spans="1:158" s="287" customFormat="1" x14ac:dyDescent="0.15">
      <c r="A246" s="296">
        <v>232</v>
      </c>
      <c r="B246" s="297"/>
      <c r="C246" s="298" t="s">
        <v>161</v>
      </c>
      <c r="D246" s="248">
        <f>IF(C246="","",(VLOOKUP(C246,PD!A:B,2,FALSE)))</f>
        <v>12</v>
      </c>
      <c r="E246" s="299" t="s">
        <v>412</v>
      </c>
      <c r="F246" s="299" t="s">
        <v>826</v>
      </c>
      <c r="G246" s="292" t="s">
        <v>559</v>
      </c>
      <c r="H246" s="300">
        <v>11</v>
      </c>
      <c r="I246" s="292" t="s">
        <v>827</v>
      </c>
      <c r="J246" s="300">
        <v>9</v>
      </c>
      <c r="K246" s="293"/>
      <c r="L246" s="291"/>
      <c r="M246" s="292" t="s">
        <v>390</v>
      </c>
      <c r="N246" s="301"/>
      <c r="O246" s="302">
        <v>1</v>
      </c>
      <c r="P246" s="300">
        <v>15</v>
      </c>
      <c r="Q246" s="303">
        <v>10</v>
      </c>
      <c r="R246" s="302">
        <v>1</v>
      </c>
      <c r="S246" s="292"/>
      <c r="T246" s="300"/>
      <c r="U246" s="293"/>
      <c r="V246" s="296" t="s">
        <v>225</v>
      </c>
      <c r="W246" s="292" t="s">
        <v>828</v>
      </c>
      <c r="X246" s="292"/>
      <c r="Y246" s="292"/>
      <c r="Z246" s="303"/>
      <c r="AA246" s="291"/>
      <c r="AB246" s="300"/>
      <c r="AC246" s="293"/>
      <c r="AD246" s="304"/>
      <c r="AE246" s="301"/>
      <c r="AF246" s="296">
        <v>1</v>
      </c>
      <c r="AG246" s="297">
        <v>2</v>
      </c>
      <c r="AH246" s="305">
        <v>29.82</v>
      </c>
      <c r="AI246" s="306" t="s">
        <v>407</v>
      </c>
      <c r="AJ246" s="302">
        <v>38</v>
      </c>
      <c r="AK246" s="260">
        <f>IF(AJ246="","",(VLOOKUP(AJ246,償却率表!A:B,2,FALSE)))</f>
        <v>2.7E-2</v>
      </c>
      <c r="AL246" s="307" t="s">
        <v>153</v>
      </c>
      <c r="AM246" s="262">
        <f>IF(AL246="","",(VLOOKUP(AL246,PD!G:H,2,FALSE)))</f>
        <v>1</v>
      </c>
      <c r="AN246" s="318" t="s">
        <v>829</v>
      </c>
      <c r="AO246" s="309">
        <v>1990</v>
      </c>
      <c r="AP246" s="319" t="s">
        <v>829</v>
      </c>
      <c r="AQ246" s="266">
        <v>1990</v>
      </c>
      <c r="AR246" s="267">
        <f t="shared" si="115"/>
        <v>24</v>
      </c>
      <c r="AS246" s="293" t="s">
        <v>226</v>
      </c>
      <c r="AT246" s="311"/>
      <c r="AU246" s="312"/>
      <c r="AV246" s="313">
        <v>1371000</v>
      </c>
      <c r="AW246" s="314"/>
      <c r="AX246" s="296">
        <v>1</v>
      </c>
      <c r="AY246" s="315" t="s">
        <v>438</v>
      </c>
      <c r="AZ246" s="248">
        <f>IF(AY246="","",(VLOOKUP(AY246,PD!J:K,2,FALSE)))</f>
        <v>3</v>
      </c>
      <c r="BA246" s="300">
        <v>2014</v>
      </c>
      <c r="BB246" s="316">
        <f t="shared" si="152"/>
        <v>0</v>
      </c>
      <c r="BC246" s="291"/>
      <c r="BD246" s="292"/>
      <c r="BE246" s="301"/>
      <c r="BF246" s="274">
        <f t="shared" si="116"/>
        <v>0</v>
      </c>
      <c r="BG246" s="275" t="str">
        <f t="shared" si="117"/>
        <v/>
      </c>
      <c r="BH246" s="276" t="str">
        <f t="shared" si="118"/>
        <v/>
      </c>
      <c r="BI246" s="276" t="str">
        <f t="shared" si="119"/>
        <v/>
      </c>
      <c r="BJ246" s="276" t="str">
        <f t="shared" si="120"/>
        <v/>
      </c>
      <c r="BK246" s="276" t="str">
        <f t="shared" si="121"/>
        <v/>
      </c>
      <c r="BL246" s="276" t="str">
        <f t="shared" si="122"/>
        <v/>
      </c>
      <c r="BM246" s="276" t="str">
        <f t="shared" si="123"/>
        <v/>
      </c>
      <c r="BN246" s="276" t="str">
        <f t="shared" si="124"/>
        <v/>
      </c>
      <c r="BO246" s="276" t="str">
        <f t="shared" si="125"/>
        <v/>
      </c>
      <c r="BP246" s="277" t="str">
        <f t="shared" si="126"/>
        <v/>
      </c>
      <c r="BQ246" s="278"/>
      <c r="BR246" s="279"/>
      <c r="BS246" s="280"/>
      <c r="BT246" s="274">
        <f t="shared" si="127"/>
        <v>0</v>
      </c>
      <c r="BU246" s="275" t="str">
        <f t="shared" si="128"/>
        <v/>
      </c>
      <c r="BV246" s="276" t="str">
        <f t="shared" si="129"/>
        <v/>
      </c>
      <c r="BW246" s="276" t="str">
        <f t="shared" si="130"/>
        <v/>
      </c>
      <c r="BX246" s="276" t="str">
        <f t="shared" si="131"/>
        <v/>
      </c>
      <c r="BY246" s="276" t="str">
        <f t="shared" si="132"/>
        <v/>
      </c>
      <c r="BZ246" s="276" t="str">
        <f t="shared" si="133"/>
        <v/>
      </c>
      <c r="CA246" s="276" t="str">
        <f t="shared" si="134"/>
        <v/>
      </c>
      <c r="CB246" s="276" t="str">
        <f t="shared" si="135"/>
        <v/>
      </c>
      <c r="CC246" s="276" t="str">
        <f t="shared" si="136"/>
        <v/>
      </c>
      <c r="CD246" s="276" t="str">
        <f t="shared" si="137"/>
        <v/>
      </c>
      <c r="CE246" s="277" t="str">
        <f t="shared" si="138"/>
        <v/>
      </c>
      <c r="CF246" s="278"/>
      <c r="CG246" s="281"/>
      <c r="CH246" s="281"/>
      <c r="CI246" s="281"/>
      <c r="CJ246" s="280"/>
      <c r="CK246" s="282">
        <f t="shared" si="139"/>
        <v>0</v>
      </c>
      <c r="CL246" s="283">
        <f t="shared" si="140"/>
        <v>1371000</v>
      </c>
      <c r="CM246" s="284">
        <f t="shared" si="141"/>
        <v>37017</v>
      </c>
      <c r="CN246" s="284">
        <f t="shared" si="142"/>
        <v>888408</v>
      </c>
      <c r="CO246" s="284">
        <f t="shared" si="143"/>
        <v>482592</v>
      </c>
      <c r="CP246" s="280">
        <f t="shared" si="144"/>
        <v>519609</v>
      </c>
      <c r="CQ246" s="285"/>
      <c r="CR246" s="291"/>
      <c r="CS246" s="293"/>
      <c r="CV246" s="291"/>
      <c r="CW246" s="292"/>
      <c r="CX246" s="292"/>
      <c r="CY246" s="292"/>
      <c r="CZ246" s="292"/>
      <c r="DA246" s="292"/>
      <c r="DB246" s="292"/>
      <c r="DC246" s="292"/>
      <c r="DD246" s="292"/>
      <c r="DE246" s="293"/>
      <c r="DF246" s="291"/>
      <c r="DG246" s="292"/>
      <c r="DH246" s="292"/>
      <c r="DI246" s="292"/>
      <c r="DJ246" s="292"/>
      <c r="DK246" s="292"/>
      <c r="DL246" s="292"/>
      <c r="DM246" s="292"/>
      <c r="DN246" s="292"/>
      <c r="DO246" s="292"/>
      <c r="DP246" s="293"/>
      <c r="DQ246" s="141"/>
      <c r="DR246" s="291"/>
      <c r="DS246" s="292"/>
      <c r="DT246" s="292"/>
      <c r="DU246" s="292"/>
      <c r="DV246" s="292"/>
      <c r="DW246" s="292"/>
      <c r="DX246" s="292"/>
      <c r="DY246" s="292"/>
      <c r="DZ246" s="292"/>
      <c r="EA246" s="292"/>
      <c r="EB246" s="292"/>
      <c r="EC246" s="292"/>
      <c r="ED246" s="292"/>
      <c r="EE246" s="292"/>
      <c r="EF246" s="301"/>
      <c r="EG246" s="301"/>
      <c r="EH246" s="301"/>
      <c r="EI246" s="301"/>
      <c r="EJ246" s="301"/>
      <c r="EK246" s="301"/>
      <c r="EL246" s="301"/>
      <c r="EM246" s="301"/>
      <c r="EN246" s="301"/>
      <c r="EO246" s="317">
        <f t="shared" si="145"/>
        <v>37017</v>
      </c>
      <c r="EP246" s="301"/>
      <c r="EQ246" s="293"/>
      <c r="ES246" s="288">
        <f t="shared" si="146"/>
        <v>2014</v>
      </c>
      <c r="ET246" s="289">
        <f t="shared" si="147"/>
        <v>0</v>
      </c>
      <c r="EU246" s="290">
        <f t="shared" si="148"/>
        <v>0</v>
      </c>
      <c r="EV246" s="290">
        <f t="shared" si="149"/>
        <v>0</v>
      </c>
      <c r="EW246" s="290">
        <f t="shared" si="150"/>
        <v>0</v>
      </c>
      <c r="EX246" s="291"/>
      <c r="EY246" s="292"/>
      <c r="EZ246" s="292"/>
      <c r="FA246" s="293"/>
      <c r="FB246" s="294">
        <f t="shared" si="151"/>
        <v>0</v>
      </c>
    </row>
    <row r="247" spans="1:158" s="287" customFormat="1" x14ac:dyDescent="0.15">
      <c r="A247" s="296">
        <v>233</v>
      </c>
      <c r="B247" s="297"/>
      <c r="C247" s="298" t="s">
        <v>161</v>
      </c>
      <c r="D247" s="248">
        <f>IF(C247="","",(VLOOKUP(C247,PD!A:B,2,FALSE)))</f>
        <v>12</v>
      </c>
      <c r="E247" s="299" t="s">
        <v>412</v>
      </c>
      <c r="F247" s="299" t="s">
        <v>826</v>
      </c>
      <c r="G247" s="292" t="s">
        <v>575</v>
      </c>
      <c r="H247" s="300">
        <v>11</v>
      </c>
      <c r="I247" s="292" t="s">
        <v>827</v>
      </c>
      <c r="J247" s="300">
        <v>9</v>
      </c>
      <c r="K247" s="293"/>
      <c r="L247" s="291"/>
      <c r="M247" s="292" t="s">
        <v>390</v>
      </c>
      <c r="N247" s="301"/>
      <c r="O247" s="302">
        <v>1</v>
      </c>
      <c r="P247" s="300">
        <v>15</v>
      </c>
      <c r="Q247" s="303">
        <v>10</v>
      </c>
      <c r="R247" s="302">
        <v>1</v>
      </c>
      <c r="S247" s="292"/>
      <c r="T247" s="300"/>
      <c r="U247" s="293"/>
      <c r="V247" s="296" t="s">
        <v>225</v>
      </c>
      <c r="W247" s="292" t="s">
        <v>828</v>
      </c>
      <c r="X247" s="292"/>
      <c r="Y247" s="292"/>
      <c r="Z247" s="303"/>
      <c r="AA247" s="291"/>
      <c r="AB247" s="300"/>
      <c r="AC247" s="293"/>
      <c r="AD247" s="304"/>
      <c r="AE247" s="301"/>
      <c r="AF247" s="296">
        <v>1</v>
      </c>
      <c r="AG247" s="297">
        <v>2</v>
      </c>
      <c r="AH247" s="305">
        <v>65.819999999999993</v>
      </c>
      <c r="AI247" s="306" t="s">
        <v>407</v>
      </c>
      <c r="AJ247" s="302">
        <v>38</v>
      </c>
      <c r="AK247" s="260">
        <f>IF(AJ247="","",(VLOOKUP(AJ247,償却率表!A:B,2,FALSE)))</f>
        <v>2.7E-2</v>
      </c>
      <c r="AL247" s="307" t="s">
        <v>153</v>
      </c>
      <c r="AM247" s="262">
        <f>IF(AL247="","",(VLOOKUP(AL247,PD!G:H,2,FALSE)))</f>
        <v>1</v>
      </c>
      <c r="AN247" s="318" t="s">
        <v>829</v>
      </c>
      <c r="AO247" s="309">
        <v>1990</v>
      </c>
      <c r="AP247" s="319" t="s">
        <v>829</v>
      </c>
      <c r="AQ247" s="266">
        <v>1990</v>
      </c>
      <c r="AR247" s="267">
        <f t="shared" si="115"/>
        <v>24</v>
      </c>
      <c r="AS247" s="293" t="s">
        <v>226</v>
      </c>
      <c r="AT247" s="311"/>
      <c r="AU247" s="312"/>
      <c r="AV247" s="313">
        <v>6800000</v>
      </c>
      <c r="AW247" s="314"/>
      <c r="AX247" s="296">
        <v>1</v>
      </c>
      <c r="AY247" s="315" t="s">
        <v>438</v>
      </c>
      <c r="AZ247" s="248">
        <f>IF(AY247="","",(VLOOKUP(AY247,PD!J:K,2,FALSE)))</f>
        <v>3</v>
      </c>
      <c r="BA247" s="300">
        <v>2014</v>
      </c>
      <c r="BB247" s="316">
        <f t="shared" si="152"/>
        <v>0</v>
      </c>
      <c r="BC247" s="291"/>
      <c r="BD247" s="292"/>
      <c r="BE247" s="301"/>
      <c r="BF247" s="274">
        <f t="shared" si="116"/>
        <v>0</v>
      </c>
      <c r="BG247" s="275" t="str">
        <f t="shared" si="117"/>
        <v/>
      </c>
      <c r="BH247" s="276" t="str">
        <f t="shared" si="118"/>
        <v/>
      </c>
      <c r="BI247" s="276" t="str">
        <f t="shared" si="119"/>
        <v/>
      </c>
      <c r="BJ247" s="276" t="str">
        <f t="shared" si="120"/>
        <v/>
      </c>
      <c r="BK247" s="276" t="str">
        <f t="shared" si="121"/>
        <v/>
      </c>
      <c r="BL247" s="276" t="str">
        <f t="shared" si="122"/>
        <v/>
      </c>
      <c r="BM247" s="276" t="str">
        <f t="shared" si="123"/>
        <v/>
      </c>
      <c r="BN247" s="276" t="str">
        <f t="shared" si="124"/>
        <v/>
      </c>
      <c r="BO247" s="276" t="str">
        <f t="shared" si="125"/>
        <v/>
      </c>
      <c r="BP247" s="277" t="str">
        <f t="shared" si="126"/>
        <v/>
      </c>
      <c r="BQ247" s="278"/>
      <c r="BR247" s="279"/>
      <c r="BS247" s="280"/>
      <c r="BT247" s="274">
        <f t="shared" si="127"/>
        <v>0</v>
      </c>
      <c r="BU247" s="275" t="str">
        <f t="shared" si="128"/>
        <v/>
      </c>
      <c r="BV247" s="276" t="str">
        <f t="shared" si="129"/>
        <v/>
      </c>
      <c r="BW247" s="276" t="str">
        <f t="shared" si="130"/>
        <v/>
      </c>
      <c r="BX247" s="276" t="str">
        <f t="shared" si="131"/>
        <v/>
      </c>
      <c r="BY247" s="276" t="str">
        <f t="shared" si="132"/>
        <v/>
      </c>
      <c r="BZ247" s="276" t="str">
        <f t="shared" si="133"/>
        <v/>
      </c>
      <c r="CA247" s="276" t="str">
        <f t="shared" si="134"/>
        <v/>
      </c>
      <c r="CB247" s="276" t="str">
        <f t="shared" si="135"/>
        <v/>
      </c>
      <c r="CC247" s="276" t="str">
        <f t="shared" si="136"/>
        <v/>
      </c>
      <c r="CD247" s="276" t="str">
        <f t="shared" si="137"/>
        <v/>
      </c>
      <c r="CE247" s="277" t="str">
        <f t="shared" si="138"/>
        <v/>
      </c>
      <c r="CF247" s="278"/>
      <c r="CG247" s="281"/>
      <c r="CH247" s="281"/>
      <c r="CI247" s="281"/>
      <c r="CJ247" s="280"/>
      <c r="CK247" s="282">
        <f t="shared" si="139"/>
        <v>0</v>
      </c>
      <c r="CL247" s="283">
        <f t="shared" si="140"/>
        <v>6800000</v>
      </c>
      <c r="CM247" s="284">
        <f t="shared" si="141"/>
        <v>183600</v>
      </c>
      <c r="CN247" s="284">
        <f t="shared" si="142"/>
        <v>4406400</v>
      </c>
      <c r="CO247" s="284">
        <f t="shared" si="143"/>
        <v>2393600</v>
      </c>
      <c r="CP247" s="280">
        <f t="shared" si="144"/>
        <v>2577200</v>
      </c>
      <c r="CQ247" s="285"/>
      <c r="CR247" s="291"/>
      <c r="CS247" s="293"/>
      <c r="CV247" s="291"/>
      <c r="CW247" s="292"/>
      <c r="CX247" s="292"/>
      <c r="CY247" s="292"/>
      <c r="CZ247" s="292"/>
      <c r="DA247" s="292"/>
      <c r="DB247" s="292"/>
      <c r="DC247" s="292"/>
      <c r="DD247" s="292"/>
      <c r="DE247" s="293"/>
      <c r="DF247" s="291"/>
      <c r="DG247" s="292"/>
      <c r="DH247" s="292"/>
      <c r="DI247" s="292"/>
      <c r="DJ247" s="292"/>
      <c r="DK247" s="292"/>
      <c r="DL247" s="292"/>
      <c r="DM247" s="292"/>
      <c r="DN247" s="292"/>
      <c r="DO247" s="292"/>
      <c r="DP247" s="293"/>
      <c r="DQ247" s="141"/>
      <c r="DR247" s="291"/>
      <c r="DS247" s="292"/>
      <c r="DT247" s="292"/>
      <c r="DU247" s="292"/>
      <c r="DV247" s="292"/>
      <c r="DW247" s="292"/>
      <c r="DX247" s="292"/>
      <c r="DY247" s="292"/>
      <c r="DZ247" s="292"/>
      <c r="EA247" s="292"/>
      <c r="EB247" s="292"/>
      <c r="EC247" s="292"/>
      <c r="ED247" s="292"/>
      <c r="EE247" s="292"/>
      <c r="EF247" s="301"/>
      <c r="EG247" s="301"/>
      <c r="EH247" s="301"/>
      <c r="EI247" s="301"/>
      <c r="EJ247" s="301"/>
      <c r="EK247" s="301"/>
      <c r="EL247" s="301"/>
      <c r="EM247" s="301"/>
      <c r="EN247" s="301"/>
      <c r="EO247" s="317">
        <f t="shared" si="145"/>
        <v>183600</v>
      </c>
      <c r="EP247" s="301"/>
      <c r="EQ247" s="293"/>
      <c r="ES247" s="288">
        <f t="shared" si="146"/>
        <v>2014</v>
      </c>
      <c r="ET247" s="289">
        <f t="shared" si="147"/>
        <v>0</v>
      </c>
      <c r="EU247" s="290">
        <f t="shared" si="148"/>
        <v>0</v>
      </c>
      <c r="EV247" s="290">
        <f t="shared" si="149"/>
        <v>0</v>
      </c>
      <c r="EW247" s="290">
        <f t="shared" si="150"/>
        <v>0</v>
      </c>
      <c r="EX247" s="291"/>
      <c r="EY247" s="292"/>
      <c r="EZ247" s="292"/>
      <c r="FA247" s="293"/>
      <c r="FB247" s="294">
        <f t="shared" si="151"/>
        <v>0</v>
      </c>
    </row>
    <row r="248" spans="1:158" s="287" customFormat="1" x14ac:dyDescent="0.15">
      <c r="A248" s="296">
        <v>234</v>
      </c>
      <c r="B248" s="297"/>
      <c r="C248" s="298" t="s">
        <v>161</v>
      </c>
      <c r="D248" s="248">
        <f>IF(C248="","",(VLOOKUP(C248,PD!A:B,2,FALSE)))</f>
        <v>12</v>
      </c>
      <c r="E248" s="299" t="s">
        <v>412</v>
      </c>
      <c r="F248" s="299" t="s">
        <v>830</v>
      </c>
      <c r="G248" s="292" t="s">
        <v>831</v>
      </c>
      <c r="H248" s="300">
        <v>11</v>
      </c>
      <c r="I248" s="292" t="s">
        <v>832</v>
      </c>
      <c r="J248" s="300">
        <v>1</v>
      </c>
      <c r="K248" s="293"/>
      <c r="L248" s="291"/>
      <c r="M248" s="292" t="s">
        <v>390</v>
      </c>
      <c r="N248" s="301"/>
      <c r="O248" s="302">
        <v>1</v>
      </c>
      <c r="P248" s="300">
        <v>15</v>
      </c>
      <c r="Q248" s="303">
        <v>10</v>
      </c>
      <c r="R248" s="302">
        <v>1</v>
      </c>
      <c r="S248" s="292"/>
      <c r="T248" s="300"/>
      <c r="U248" s="293"/>
      <c r="V248" s="296" t="s">
        <v>225</v>
      </c>
      <c r="W248" s="292" t="s">
        <v>833</v>
      </c>
      <c r="X248" s="292"/>
      <c r="Y248" s="292"/>
      <c r="Z248" s="303"/>
      <c r="AA248" s="291"/>
      <c r="AB248" s="300"/>
      <c r="AC248" s="293"/>
      <c r="AD248" s="304"/>
      <c r="AE248" s="301"/>
      <c r="AF248" s="296">
        <v>1</v>
      </c>
      <c r="AG248" s="297">
        <v>6</v>
      </c>
      <c r="AH248" s="305">
        <v>106.4</v>
      </c>
      <c r="AI248" s="306" t="s">
        <v>407</v>
      </c>
      <c r="AJ248" s="302">
        <v>31</v>
      </c>
      <c r="AK248" s="260">
        <f>IF(AJ248="","",(VLOOKUP(AJ248,償却率表!A:B,2,FALSE)))</f>
        <v>3.3000000000000002E-2</v>
      </c>
      <c r="AL248" s="307" t="s">
        <v>153</v>
      </c>
      <c r="AM248" s="262">
        <f>IF(AL248="","",(VLOOKUP(AL248,PD!G:H,2,FALSE)))</f>
        <v>1</v>
      </c>
      <c r="AN248" s="318" t="s">
        <v>834</v>
      </c>
      <c r="AO248" s="309">
        <v>2012</v>
      </c>
      <c r="AP248" s="319" t="s">
        <v>834</v>
      </c>
      <c r="AQ248" s="266">
        <v>2012</v>
      </c>
      <c r="AR248" s="267">
        <f t="shared" si="115"/>
        <v>2</v>
      </c>
      <c r="AS248" s="293" t="s">
        <v>226</v>
      </c>
      <c r="AT248" s="311">
        <v>10777200</v>
      </c>
      <c r="AU248" s="312"/>
      <c r="AV248" s="313"/>
      <c r="AW248" s="314"/>
      <c r="AX248" s="296"/>
      <c r="AY248" s="315" t="s">
        <v>309</v>
      </c>
      <c r="AZ248" s="248">
        <f>IF(AY248="","",(VLOOKUP(AY248,PD!J:K,2,FALSE)))</f>
        <v>1</v>
      </c>
      <c r="BA248" s="300">
        <v>2014</v>
      </c>
      <c r="BB248" s="316">
        <f t="shared" si="152"/>
        <v>0</v>
      </c>
      <c r="BC248" s="291"/>
      <c r="BD248" s="292"/>
      <c r="BE248" s="301"/>
      <c r="BF248" s="274">
        <f t="shared" si="116"/>
        <v>0</v>
      </c>
      <c r="BG248" s="275" t="str">
        <f t="shared" si="117"/>
        <v/>
      </c>
      <c r="BH248" s="276" t="str">
        <f t="shared" si="118"/>
        <v/>
      </c>
      <c r="BI248" s="276" t="str">
        <f t="shared" si="119"/>
        <v/>
      </c>
      <c r="BJ248" s="276" t="str">
        <f t="shared" si="120"/>
        <v/>
      </c>
      <c r="BK248" s="276" t="str">
        <f t="shared" si="121"/>
        <v/>
      </c>
      <c r="BL248" s="276" t="str">
        <f t="shared" si="122"/>
        <v/>
      </c>
      <c r="BM248" s="276" t="str">
        <f t="shared" si="123"/>
        <v/>
      </c>
      <c r="BN248" s="276" t="str">
        <f t="shared" si="124"/>
        <v/>
      </c>
      <c r="BO248" s="276" t="str">
        <f t="shared" si="125"/>
        <v/>
      </c>
      <c r="BP248" s="277" t="str">
        <f t="shared" si="126"/>
        <v/>
      </c>
      <c r="BQ248" s="278"/>
      <c r="BR248" s="279"/>
      <c r="BS248" s="280"/>
      <c r="BT248" s="274">
        <f t="shared" si="127"/>
        <v>0</v>
      </c>
      <c r="BU248" s="275" t="str">
        <f t="shared" si="128"/>
        <v/>
      </c>
      <c r="BV248" s="276" t="str">
        <f t="shared" si="129"/>
        <v/>
      </c>
      <c r="BW248" s="276" t="str">
        <f t="shared" si="130"/>
        <v/>
      </c>
      <c r="BX248" s="276" t="str">
        <f t="shared" si="131"/>
        <v/>
      </c>
      <c r="BY248" s="276" t="str">
        <f t="shared" si="132"/>
        <v/>
      </c>
      <c r="BZ248" s="276" t="str">
        <f t="shared" si="133"/>
        <v/>
      </c>
      <c r="CA248" s="276" t="str">
        <f t="shared" si="134"/>
        <v/>
      </c>
      <c r="CB248" s="276" t="str">
        <f t="shared" si="135"/>
        <v/>
      </c>
      <c r="CC248" s="276" t="str">
        <f t="shared" si="136"/>
        <v/>
      </c>
      <c r="CD248" s="276" t="str">
        <f t="shared" si="137"/>
        <v/>
      </c>
      <c r="CE248" s="277" t="str">
        <f t="shared" si="138"/>
        <v/>
      </c>
      <c r="CF248" s="278"/>
      <c r="CG248" s="281"/>
      <c r="CH248" s="281"/>
      <c r="CI248" s="281"/>
      <c r="CJ248" s="280"/>
      <c r="CK248" s="282">
        <f t="shared" si="139"/>
        <v>0</v>
      </c>
      <c r="CL248" s="283">
        <f t="shared" si="140"/>
        <v>10777200</v>
      </c>
      <c r="CM248" s="284">
        <f t="shared" si="141"/>
        <v>355647</v>
      </c>
      <c r="CN248" s="284">
        <f t="shared" si="142"/>
        <v>711294</v>
      </c>
      <c r="CO248" s="284">
        <f t="shared" si="143"/>
        <v>10065906</v>
      </c>
      <c r="CP248" s="280">
        <f t="shared" si="144"/>
        <v>10421553</v>
      </c>
      <c r="CQ248" s="285"/>
      <c r="CR248" s="291"/>
      <c r="CS248" s="293"/>
      <c r="CV248" s="291"/>
      <c r="CW248" s="292"/>
      <c r="CX248" s="292"/>
      <c r="CY248" s="292"/>
      <c r="CZ248" s="292"/>
      <c r="DA248" s="292"/>
      <c r="DB248" s="292"/>
      <c r="DC248" s="292"/>
      <c r="DD248" s="292"/>
      <c r="DE248" s="293"/>
      <c r="DF248" s="291"/>
      <c r="DG248" s="292"/>
      <c r="DH248" s="292"/>
      <c r="DI248" s="292"/>
      <c r="DJ248" s="292"/>
      <c r="DK248" s="292"/>
      <c r="DL248" s="292"/>
      <c r="DM248" s="292"/>
      <c r="DN248" s="292"/>
      <c r="DO248" s="292"/>
      <c r="DP248" s="293"/>
      <c r="DQ248" s="141"/>
      <c r="DR248" s="291"/>
      <c r="DS248" s="292"/>
      <c r="DT248" s="292"/>
      <c r="DU248" s="292"/>
      <c r="DV248" s="292"/>
      <c r="DW248" s="292"/>
      <c r="DX248" s="292"/>
      <c r="DY248" s="292"/>
      <c r="DZ248" s="292"/>
      <c r="EA248" s="292"/>
      <c r="EB248" s="292"/>
      <c r="EC248" s="292"/>
      <c r="ED248" s="292"/>
      <c r="EE248" s="292"/>
      <c r="EF248" s="301"/>
      <c r="EG248" s="301"/>
      <c r="EH248" s="301"/>
      <c r="EI248" s="301"/>
      <c r="EJ248" s="301"/>
      <c r="EK248" s="301"/>
      <c r="EL248" s="301"/>
      <c r="EM248" s="301"/>
      <c r="EN248" s="301"/>
      <c r="EO248" s="317">
        <f t="shared" si="145"/>
        <v>355647</v>
      </c>
      <c r="EP248" s="301"/>
      <c r="EQ248" s="293"/>
      <c r="ES248" s="288">
        <f t="shared" si="146"/>
        <v>2014</v>
      </c>
      <c r="ET248" s="289">
        <f t="shared" si="147"/>
        <v>0</v>
      </c>
      <c r="EU248" s="290">
        <f t="shared" si="148"/>
        <v>0</v>
      </c>
      <c r="EV248" s="290">
        <f t="shared" si="149"/>
        <v>0</v>
      </c>
      <c r="EW248" s="290">
        <f t="shared" si="150"/>
        <v>0</v>
      </c>
      <c r="EX248" s="291"/>
      <c r="EY248" s="292"/>
      <c r="EZ248" s="292"/>
      <c r="FA248" s="293"/>
      <c r="FB248" s="294">
        <f t="shared" si="151"/>
        <v>0</v>
      </c>
    </row>
    <row r="249" spans="1:158" s="287" customFormat="1" x14ac:dyDescent="0.15">
      <c r="A249" s="296">
        <v>235</v>
      </c>
      <c r="B249" s="297"/>
      <c r="C249" s="298" t="s">
        <v>161</v>
      </c>
      <c r="D249" s="248">
        <f>IF(C249="","",(VLOOKUP(C249,PD!A:B,2,FALSE)))</f>
        <v>12</v>
      </c>
      <c r="E249" s="299" t="s">
        <v>412</v>
      </c>
      <c r="F249" s="299" t="s">
        <v>835</v>
      </c>
      <c r="G249" s="292" t="s">
        <v>836</v>
      </c>
      <c r="H249" s="300">
        <v>1</v>
      </c>
      <c r="I249" s="292" t="s">
        <v>837</v>
      </c>
      <c r="J249" s="300">
        <v>1</v>
      </c>
      <c r="K249" s="293"/>
      <c r="L249" s="291"/>
      <c r="M249" s="292" t="s">
        <v>390</v>
      </c>
      <c r="N249" s="301"/>
      <c r="O249" s="302">
        <v>1</v>
      </c>
      <c r="P249" s="300">
        <v>15</v>
      </c>
      <c r="Q249" s="303">
        <v>14</v>
      </c>
      <c r="R249" s="302">
        <v>1</v>
      </c>
      <c r="S249" s="292"/>
      <c r="T249" s="300"/>
      <c r="U249" s="293"/>
      <c r="V249" s="296" t="s">
        <v>225</v>
      </c>
      <c r="W249" s="292" t="s">
        <v>838</v>
      </c>
      <c r="X249" s="292"/>
      <c r="Y249" s="292"/>
      <c r="Z249" s="303"/>
      <c r="AA249" s="291"/>
      <c r="AB249" s="300"/>
      <c r="AC249" s="293"/>
      <c r="AD249" s="304"/>
      <c r="AE249" s="301"/>
      <c r="AF249" s="296">
        <v>1</v>
      </c>
      <c r="AG249" s="297">
        <v>2</v>
      </c>
      <c r="AH249" s="305">
        <v>348</v>
      </c>
      <c r="AI249" s="306" t="s">
        <v>407</v>
      </c>
      <c r="AJ249" s="302">
        <v>38</v>
      </c>
      <c r="AK249" s="260">
        <f>IF(AJ249="","",(VLOOKUP(AJ249,償却率表!A:B,2,FALSE)))</f>
        <v>2.7E-2</v>
      </c>
      <c r="AL249" s="307" t="s">
        <v>153</v>
      </c>
      <c r="AM249" s="262">
        <f>IF(AL249="","",(VLOOKUP(AL249,PD!G:H,2,FALSE)))</f>
        <v>1</v>
      </c>
      <c r="AN249" s="318" t="s">
        <v>839</v>
      </c>
      <c r="AO249" s="309">
        <v>1974</v>
      </c>
      <c r="AP249" s="319" t="s">
        <v>839</v>
      </c>
      <c r="AQ249" s="266">
        <v>1974</v>
      </c>
      <c r="AR249" s="267">
        <f t="shared" si="115"/>
        <v>40</v>
      </c>
      <c r="AS249" s="293" t="s">
        <v>226</v>
      </c>
      <c r="AT249" s="311"/>
      <c r="AU249" s="312">
        <v>180000</v>
      </c>
      <c r="AV249" s="313"/>
      <c r="AW249" s="314"/>
      <c r="AX249" s="296">
        <v>1</v>
      </c>
      <c r="AY249" s="315" t="s">
        <v>227</v>
      </c>
      <c r="AZ249" s="248">
        <f>IF(AY249="","",(VLOOKUP(AY249,PD!J:K,2,FALSE)))</f>
        <v>2</v>
      </c>
      <c r="BA249" s="300">
        <v>2014</v>
      </c>
      <c r="BB249" s="316"/>
      <c r="BC249" s="291"/>
      <c r="BD249" s="292"/>
      <c r="BE249" s="301"/>
      <c r="BF249" s="274">
        <f t="shared" si="116"/>
        <v>0</v>
      </c>
      <c r="BG249" s="275" t="str">
        <f t="shared" si="117"/>
        <v/>
      </c>
      <c r="BH249" s="276" t="str">
        <f t="shared" si="118"/>
        <v/>
      </c>
      <c r="BI249" s="276" t="str">
        <f t="shared" si="119"/>
        <v/>
      </c>
      <c r="BJ249" s="276" t="str">
        <f t="shared" si="120"/>
        <v/>
      </c>
      <c r="BK249" s="276" t="str">
        <f t="shared" si="121"/>
        <v/>
      </c>
      <c r="BL249" s="276" t="str">
        <f t="shared" si="122"/>
        <v/>
      </c>
      <c r="BM249" s="276" t="str">
        <f t="shared" si="123"/>
        <v/>
      </c>
      <c r="BN249" s="276" t="str">
        <f t="shared" si="124"/>
        <v/>
      </c>
      <c r="BO249" s="276" t="str">
        <f t="shared" si="125"/>
        <v/>
      </c>
      <c r="BP249" s="277" t="str">
        <f t="shared" si="126"/>
        <v/>
      </c>
      <c r="BQ249" s="278"/>
      <c r="BR249" s="279"/>
      <c r="BS249" s="280"/>
      <c r="BT249" s="274">
        <f t="shared" si="127"/>
        <v>0</v>
      </c>
      <c r="BU249" s="275" t="str">
        <f t="shared" si="128"/>
        <v/>
      </c>
      <c r="BV249" s="276" t="str">
        <f t="shared" si="129"/>
        <v/>
      </c>
      <c r="BW249" s="276" t="str">
        <f t="shared" si="130"/>
        <v/>
      </c>
      <c r="BX249" s="276" t="str">
        <f t="shared" si="131"/>
        <v/>
      </c>
      <c r="BY249" s="276" t="str">
        <f t="shared" si="132"/>
        <v/>
      </c>
      <c r="BZ249" s="276" t="str">
        <f t="shared" si="133"/>
        <v/>
      </c>
      <c r="CA249" s="276" t="str">
        <f t="shared" si="134"/>
        <v/>
      </c>
      <c r="CB249" s="276" t="str">
        <f t="shared" si="135"/>
        <v/>
      </c>
      <c r="CC249" s="276" t="str">
        <f t="shared" si="136"/>
        <v/>
      </c>
      <c r="CD249" s="276" t="str">
        <f t="shared" si="137"/>
        <v/>
      </c>
      <c r="CE249" s="277" t="str">
        <f t="shared" si="138"/>
        <v/>
      </c>
      <c r="CF249" s="278"/>
      <c r="CG249" s="281"/>
      <c r="CH249" s="281"/>
      <c r="CI249" s="281"/>
      <c r="CJ249" s="280"/>
      <c r="CK249" s="282">
        <f t="shared" si="139"/>
        <v>0</v>
      </c>
      <c r="CL249" s="283">
        <f t="shared" si="140"/>
        <v>62640000</v>
      </c>
      <c r="CM249" s="284">
        <f t="shared" si="141"/>
        <v>0</v>
      </c>
      <c r="CN249" s="284">
        <f t="shared" si="142"/>
        <v>62639999</v>
      </c>
      <c r="CO249" s="284">
        <f t="shared" si="143"/>
        <v>1</v>
      </c>
      <c r="CP249" s="280">
        <f t="shared" si="144"/>
        <v>1</v>
      </c>
      <c r="CQ249" s="285"/>
      <c r="CR249" s="291"/>
      <c r="CS249" s="293"/>
      <c r="CV249" s="291"/>
      <c r="CW249" s="292"/>
      <c r="CX249" s="292"/>
      <c r="CY249" s="292"/>
      <c r="CZ249" s="292"/>
      <c r="DA249" s="292"/>
      <c r="DB249" s="292"/>
      <c r="DC249" s="292"/>
      <c r="DD249" s="292"/>
      <c r="DE249" s="293"/>
      <c r="DF249" s="291"/>
      <c r="DG249" s="292"/>
      <c r="DH249" s="292"/>
      <c r="DI249" s="292"/>
      <c r="DJ249" s="292"/>
      <c r="DK249" s="292"/>
      <c r="DL249" s="292"/>
      <c r="DM249" s="292"/>
      <c r="DN249" s="292"/>
      <c r="DO249" s="292"/>
      <c r="DP249" s="293"/>
      <c r="DQ249" s="141"/>
      <c r="DR249" s="291"/>
      <c r="DS249" s="292"/>
      <c r="DT249" s="292"/>
      <c r="DU249" s="292"/>
      <c r="DV249" s="292"/>
      <c r="DW249" s="292"/>
      <c r="DX249" s="292"/>
      <c r="DY249" s="292"/>
      <c r="DZ249" s="292"/>
      <c r="EA249" s="292"/>
      <c r="EB249" s="292"/>
      <c r="EC249" s="292"/>
      <c r="ED249" s="292"/>
      <c r="EE249" s="292"/>
      <c r="EF249" s="301"/>
      <c r="EG249" s="301"/>
      <c r="EH249" s="301"/>
      <c r="EI249" s="301"/>
      <c r="EJ249" s="301"/>
      <c r="EK249" s="301"/>
      <c r="EL249" s="301"/>
      <c r="EM249" s="301"/>
      <c r="EN249" s="301"/>
      <c r="EO249" s="317"/>
      <c r="EP249" s="301"/>
      <c r="EQ249" s="293"/>
      <c r="ES249" s="288">
        <f t="shared" si="146"/>
        <v>2014</v>
      </c>
      <c r="ET249" s="289">
        <f t="shared" si="147"/>
        <v>0</v>
      </c>
      <c r="EU249" s="290">
        <f t="shared" si="148"/>
        <v>0</v>
      </c>
      <c r="EV249" s="290">
        <f t="shared" si="149"/>
        <v>0</v>
      </c>
      <c r="EW249" s="290">
        <f t="shared" si="150"/>
        <v>0</v>
      </c>
      <c r="EX249" s="291"/>
      <c r="EY249" s="292"/>
      <c r="EZ249" s="292"/>
      <c r="FA249" s="293"/>
      <c r="FB249" s="294">
        <f t="shared" si="151"/>
        <v>0</v>
      </c>
    </row>
    <row r="250" spans="1:158" s="287" customFormat="1" x14ac:dyDescent="0.15">
      <c r="A250" s="296">
        <v>236</v>
      </c>
      <c r="B250" s="297"/>
      <c r="C250" s="298" t="s">
        <v>161</v>
      </c>
      <c r="D250" s="248">
        <f>IF(C250="","",(VLOOKUP(C250,PD!A:B,2,FALSE)))</f>
        <v>12</v>
      </c>
      <c r="E250" s="299" t="s">
        <v>412</v>
      </c>
      <c r="F250" s="299" t="s">
        <v>840</v>
      </c>
      <c r="G250" s="292" t="s">
        <v>841</v>
      </c>
      <c r="H250" s="300">
        <v>6</v>
      </c>
      <c r="I250" s="292" t="s">
        <v>842</v>
      </c>
      <c r="J250" s="300">
        <v>3</v>
      </c>
      <c r="K250" s="293"/>
      <c r="L250" s="291"/>
      <c r="M250" s="292" t="s">
        <v>390</v>
      </c>
      <c r="N250" s="301"/>
      <c r="O250" s="302">
        <v>1</v>
      </c>
      <c r="P250" s="300">
        <v>15</v>
      </c>
      <c r="Q250" s="303">
        <v>41</v>
      </c>
      <c r="R250" s="302">
        <v>1</v>
      </c>
      <c r="S250" s="292"/>
      <c r="T250" s="300"/>
      <c r="U250" s="293"/>
      <c r="V250" s="296" t="s">
        <v>225</v>
      </c>
      <c r="W250" s="292" t="s">
        <v>843</v>
      </c>
      <c r="X250" s="292"/>
      <c r="Y250" s="292"/>
      <c r="Z250" s="303"/>
      <c r="AA250" s="291"/>
      <c r="AB250" s="300"/>
      <c r="AC250" s="293"/>
      <c r="AD250" s="304"/>
      <c r="AE250" s="301"/>
      <c r="AF250" s="296">
        <v>1</v>
      </c>
      <c r="AG250" s="297">
        <v>5</v>
      </c>
      <c r="AH250" s="305">
        <v>26</v>
      </c>
      <c r="AI250" s="306" t="s">
        <v>407</v>
      </c>
      <c r="AJ250" s="302">
        <v>24</v>
      </c>
      <c r="AK250" s="260">
        <f>IF(AJ250="","",(VLOOKUP(AJ250,償却率表!A:B,2,FALSE)))</f>
        <v>4.2000000000000003E-2</v>
      </c>
      <c r="AL250" s="307" t="s">
        <v>153</v>
      </c>
      <c r="AM250" s="262">
        <f>IF(AL250="","",(VLOOKUP(AL250,PD!G:H,2,FALSE)))</f>
        <v>1</v>
      </c>
      <c r="AN250" s="318" t="s">
        <v>844</v>
      </c>
      <c r="AO250" s="309">
        <v>2000</v>
      </c>
      <c r="AP250" s="319" t="s">
        <v>844</v>
      </c>
      <c r="AQ250" s="266">
        <v>2000</v>
      </c>
      <c r="AR250" s="267">
        <f t="shared" si="115"/>
        <v>14</v>
      </c>
      <c r="AS250" s="293" t="s">
        <v>226</v>
      </c>
      <c r="AT250" s="311">
        <v>2581000</v>
      </c>
      <c r="AU250" s="312"/>
      <c r="AV250" s="313"/>
      <c r="AW250" s="314"/>
      <c r="AX250" s="296"/>
      <c r="AY250" s="315" t="s">
        <v>309</v>
      </c>
      <c r="AZ250" s="248">
        <f>IF(AY250="","",(VLOOKUP(AY250,PD!J:K,2,FALSE)))</f>
        <v>1</v>
      </c>
      <c r="BA250" s="300">
        <v>2014</v>
      </c>
      <c r="BB250" s="316"/>
      <c r="BC250" s="291"/>
      <c r="BD250" s="292"/>
      <c r="BE250" s="301"/>
      <c r="BF250" s="274">
        <f t="shared" si="116"/>
        <v>0</v>
      </c>
      <c r="BG250" s="275" t="str">
        <f t="shared" si="117"/>
        <v/>
      </c>
      <c r="BH250" s="276" t="str">
        <f t="shared" si="118"/>
        <v/>
      </c>
      <c r="BI250" s="276" t="str">
        <f t="shared" si="119"/>
        <v/>
      </c>
      <c r="BJ250" s="276" t="str">
        <f t="shared" si="120"/>
        <v/>
      </c>
      <c r="BK250" s="276" t="str">
        <f t="shared" si="121"/>
        <v/>
      </c>
      <c r="BL250" s="276" t="str">
        <f t="shared" si="122"/>
        <v/>
      </c>
      <c r="BM250" s="276" t="str">
        <f t="shared" si="123"/>
        <v/>
      </c>
      <c r="BN250" s="276" t="str">
        <f t="shared" si="124"/>
        <v/>
      </c>
      <c r="BO250" s="276" t="str">
        <f t="shared" si="125"/>
        <v/>
      </c>
      <c r="BP250" s="277" t="str">
        <f t="shared" si="126"/>
        <v/>
      </c>
      <c r="BQ250" s="278"/>
      <c r="BR250" s="279"/>
      <c r="BS250" s="280"/>
      <c r="BT250" s="274">
        <f t="shared" si="127"/>
        <v>0</v>
      </c>
      <c r="BU250" s="275" t="str">
        <f t="shared" si="128"/>
        <v/>
      </c>
      <c r="BV250" s="276" t="str">
        <f t="shared" si="129"/>
        <v/>
      </c>
      <c r="BW250" s="276" t="str">
        <f t="shared" si="130"/>
        <v/>
      </c>
      <c r="BX250" s="276" t="str">
        <f t="shared" si="131"/>
        <v/>
      </c>
      <c r="BY250" s="276" t="str">
        <f t="shared" si="132"/>
        <v/>
      </c>
      <c r="BZ250" s="276" t="str">
        <f t="shared" si="133"/>
        <v/>
      </c>
      <c r="CA250" s="276" t="str">
        <f t="shared" si="134"/>
        <v/>
      </c>
      <c r="CB250" s="276" t="str">
        <f t="shared" si="135"/>
        <v/>
      </c>
      <c r="CC250" s="276" t="str">
        <f t="shared" si="136"/>
        <v/>
      </c>
      <c r="CD250" s="276" t="str">
        <f t="shared" si="137"/>
        <v/>
      </c>
      <c r="CE250" s="277" t="str">
        <f t="shared" si="138"/>
        <v/>
      </c>
      <c r="CF250" s="278"/>
      <c r="CG250" s="281"/>
      <c r="CH250" s="281"/>
      <c r="CI250" s="281"/>
      <c r="CJ250" s="280"/>
      <c r="CK250" s="282">
        <f t="shared" si="139"/>
        <v>0</v>
      </c>
      <c r="CL250" s="283">
        <f t="shared" si="140"/>
        <v>2581000</v>
      </c>
      <c r="CM250" s="284">
        <f t="shared" si="141"/>
        <v>108402</v>
      </c>
      <c r="CN250" s="284">
        <f t="shared" si="142"/>
        <v>1517628</v>
      </c>
      <c r="CO250" s="284">
        <f t="shared" si="143"/>
        <v>1063372</v>
      </c>
      <c r="CP250" s="280">
        <f t="shared" si="144"/>
        <v>1171774</v>
      </c>
      <c r="CQ250" s="285"/>
      <c r="CR250" s="291"/>
      <c r="CS250" s="293"/>
      <c r="CV250" s="291"/>
      <c r="CW250" s="292"/>
      <c r="CX250" s="292"/>
      <c r="CY250" s="292"/>
      <c r="CZ250" s="292"/>
      <c r="DA250" s="292"/>
      <c r="DB250" s="292"/>
      <c r="DC250" s="292"/>
      <c r="DD250" s="292"/>
      <c r="DE250" s="293"/>
      <c r="DF250" s="291"/>
      <c r="DG250" s="292"/>
      <c r="DH250" s="292"/>
      <c r="DI250" s="292"/>
      <c r="DJ250" s="292"/>
      <c r="DK250" s="292"/>
      <c r="DL250" s="292"/>
      <c r="DM250" s="292"/>
      <c r="DN250" s="292"/>
      <c r="DO250" s="292"/>
      <c r="DP250" s="293"/>
      <c r="DQ250" s="141"/>
      <c r="DR250" s="291"/>
      <c r="DS250" s="292"/>
      <c r="DT250" s="292"/>
      <c r="DU250" s="292"/>
      <c r="DV250" s="292"/>
      <c r="DW250" s="292"/>
      <c r="DX250" s="292"/>
      <c r="DY250" s="292"/>
      <c r="DZ250" s="292"/>
      <c r="EA250" s="292"/>
      <c r="EB250" s="292"/>
      <c r="EC250" s="292"/>
      <c r="ED250" s="292"/>
      <c r="EE250" s="292"/>
      <c r="EF250" s="301"/>
      <c r="EG250" s="301"/>
      <c r="EH250" s="301"/>
      <c r="EI250" s="301"/>
      <c r="EJ250" s="301"/>
      <c r="EK250" s="301"/>
      <c r="EL250" s="301"/>
      <c r="EM250" s="301"/>
      <c r="EN250" s="301"/>
      <c r="EO250" s="317"/>
      <c r="EP250" s="301"/>
      <c r="EQ250" s="293"/>
      <c r="ES250" s="288">
        <f t="shared" si="146"/>
        <v>2014</v>
      </c>
      <c r="ET250" s="289">
        <f t="shared" si="147"/>
        <v>0</v>
      </c>
      <c r="EU250" s="290">
        <f t="shared" si="148"/>
        <v>0</v>
      </c>
      <c r="EV250" s="290">
        <f t="shared" si="149"/>
        <v>0</v>
      </c>
      <c r="EW250" s="290">
        <f t="shared" si="150"/>
        <v>0</v>
      </c>
      <c r="EX250" s="291"/>
      <c r="EY250" s="292"/>
      <c r="EZ250" s="292"/>
      <c r="FA250" s="293"/>
      <c r="FB250" s="294">
        <f t="shared" si="151"/>
        <v>0</v>
      </c>
    </row>
    <row r="251" spans="1:158" s="287" customFormat="1" x14ac:dyDescent="0.15">
      <c r="A251" s="296">
        <v>237</v>
      </c>
      <c r="B251" s="297"/>
      <c r="C251" s="298" t="s">
        <v>161</v>
      </c>
      <c r="D251" s="248">
        <f>IF(C251="","",(VLOOKUP(C251,PD!A:B,2,FALSE)))</f>
        <v>12</v>
      </c>
      <c r="E251" s="299" t="s">
        <v>412</v>
      </c>
      <c r="F251" s="299" t="s">
        <v>845</v>
      </c>
      <c r="G251" s="292" t="s">
        <v>846</v>
      </c>
      <c r="H251" s="300">
        <v>4</v>
      </c>
      <c r="I251" s="292" t="s">
        <v>847</v>
      </c>
      <c r="J251" s="300">
        <v>1</v>
      </c>
      <c r="K251" s="293"/>
      <c r="L251" s="291"/>
      <c r="M251" s="292" t="s">
        <v>391</v>
      </c>
      <c r="N251" s="301"/>
      <c r="O251" s="302">
        <v>1</v>
      </c>
      <c r="P251" s="300">
        <v>15</v>
      </c>
      <c r="Q251" s="303">
        <v>18</v>
      </c>
      <c r="R251" s="302">
        <v>1</v>
      </c>
      <c r="S251" s="292"/>
      <c r="T251" s="300"/>
      <c r="U251" s="293"/>
      <c r="V251" s="296" t="s">
        <v>225</v>
      </c>
      <c r="W251" s="292" t="s">
        <v>848</v>
      </c>
      <c r="X251" s="292"/>
      <c r="Y251" s="292"/>
      <c r="Z251" s="303"/>
      <c r="AA251" s="291"/>
      <c r="AB251" s="300"/>
      <c r="AC251" s="293"/>
      <c r="AD251" s="304"/>
      <c r="AE251" s="301"/>
      <c r="AF251" s="296">
        <v>2</v>
      </c>
      <c r="AG251" s="297">
        <v>2</v>
      </c>
      <c r="AH251" s="305">
        <v>1278.05</v>
      </c>
      <c r="AI251" s="306" t="s">
        <v>407</v>
      </c>
      <c r="AJ251" s="302">
        <v>47</v>
      </c>
      <c r="AK251" s="260">
        <f>IF(AJ251="","",(VLOOKUP(AJ251,償却率表!A:B,2,FALSE)))</f>
        <v>2.1999999999999999E-2</v>
      </c>
      <c r="AL251" s="307" t="s">
        <v>153</v>
      </c>
      <c r="AM251" s="262">
        <f>IF(AL251="","",(VLOOKUP(AL251,PD!G:H,2,FALSE)))</f>
        <v>1</v>
      </c>
      <c r="AN251" s="318" t="s">
        <v>849</v>
      </c>
      <c r="AO251" s="309">
        <v>1979</v>
      </c>
      <c r="AP251" s="319" t="s">
        <v>849</v>
      </c>
      <c r="AQ251" s="266">
        <v>1979</v>
      </c>
      <c r="AR251" s="267">
        <f t="shared" si="115"/>
        <v>35</v>
      </c>
      <c r="AS251" s="293"/>
      <c r="AT251" s="311">
        <v>164000000</v>
      </c>
      <c r="AU251" s="312"/>
      <c r="AV251" s="313"/>
      <c r="AW251" s="314"/>
      <c r="AX251" s="296"/>
      <c r="AY251" s="315" t="s">
        <v>309</v>
      </c>
      <c r="AZ251" s="248">
        <f>IF(AY251="","",(VLOOKUP(AY251,PD!J:K,2,FALSE)))</f>
        <v>1</v>
      </c>
      <c r="BA251" s="300">
        <v>2014</v>
      </c>
      <c r="BB251" s="316"/>
      <c r="BC251" s="291"/>
      <c r="BD251" s="292"/>
      <c r="BE251" s="301"/>
      <c r="BF251" s="274">
        <f t="shared" si="116"/>
        <v>0</v>
      </c>
      <c r="BG251" s="275" t="str">
        <f t="shared" si="117"/>
        <v/>
      </c>
      <c r="BH251" s="276" t="str">
        <f t="shared" si="118"/>
        <v/>
      </c>
      <c r="BI251" s="276" t="str">
        <f t="shared" si="119"/>
        <v/>
      </c>
      <c r="BJ251" s="276" t="str">
        <f t="shared" si="120"/>
        <v/>
      </c>
      <c r="BK251" s="276" t="str">
        <f t="shared" si="121"/>
        <v/>
      </c>
      <c r="BL251" s="276" t="str">
        <f t="shared" si="122"/>
        <v/>
      </c>
      <c r="BM251" s="276" t="str">
        <f t="shared" si="123"/>
        <v/>
      </c>
      <c r="BN251" s="276" t="str">
        <f t="shared" si="124"/>
        <v/>
      </c>
      <c r="BO251" s="276" t="str">
        <f t="shared" si="125"/>
        <v/>
      </c>
      <c r="BP251" s="277" t="str">
        <f t="shared" si="126"/>
        <v/>
      </c>
      <c r="BQ251" s="278"/>
      <c r="BR251" s="279"/>
      <c r="BS251" s="280"/>
      <c r="BT251" s="274">
        <f t="shared" si="127"/>
        <v>0</v>
      </c>
      <c r="BU251" s="275" t="str">
        <f t="shared" si="128"/>
        <v/>
      </c>
      <c r="BV251" s="276" t="str">
        <f t="shared" si="129"/>
        <v/>
      </c>
      <c r="BW251" s="276" t="str">
        <f t="shared" si="130"/>
        <v/>
      </c>
      <c r="BX251" s="276" t="str">
        <f t="shared" si="131"/>
        <v/>
      </c>
      <c r="BY251" s="276" t="str">
        <f t="shared" si="132"/>
        <v/>
      </c>
      <c r="BZ251" s="276" t="str">
        <f t="shared" si="133"/>
        <v/>
      </c>
      <c r="CA251" s="276" t="str">
        <f t="shared" si="134"/>
        <v/>
      </c>
      <c r="CB251" s="276" t="str">
        <f t="shared" si="135"/>
        <v/>
      </c>
      <c r="CC251" s="276" t="str">
        <f t="shared" si="136"/>
        <v/>
      </c>
      <c r="CD251" s="276" t="str">
        <f t="shared" si="137"/>
        <v/>
      </c>
      <c r="CE251" s="277" t="str">
        <f t="shared" si="138"/>
        <v/>
      </c>
      <c r="CF251" s="278"/>
      <c r="CG251" s="281"/>
      <c r="CH251" s="281"/>
      <c r="CI251" s="281"/>
      <c r="CJ251" s="280"/>
      <c r="CK251" s="282">
        <f t="shared" si="139"/>
        <v>0</v>
      </c>
      <c r="CL251" s="283">
        <f t="shared" si="140"/>
        <v>164000000</v>
      </c>
      <c r="CM251" s="284">
        <f t="shared" si="141"/>
        <v>3608000</v>
      </c>
      <c r="CN251" s="284">
        <f t="shared" si="142"/>
        <v>126280000</v>
      </c>
      <c r="CO251" s="284">
        <f t="shared" si="143"/>
        <v>37720000</v>
      </c>
      <c r="CP251" s="280">
        <f t="shared" si="144"/>
        <v>41328000</v>
      </c>
      <c r="CQ251" s="285"/>
      <c r="CR251" s="291"/>
      <c r="CS251" s="293"/>
      <c r="CV251" s="291"/>
      <c r="CW251" s="292"/>
      <c r="CX251" s="292"/>
      <c r="CY251" s="292"/>
      <c r="CZ251" s="292"/>
      <c r="DA251" s="292"/>
      <c r="DB251" s="292"/>
      <c r="DC251" s="292"/>
      <c r="DD251" s="292"/>
      <c r="DE251" s="293"/>
      <c r="DF251" s="291"/>
      <c r="DG251" s="292"/>
      <c r="DH251" s="292"/>
      <c r="DI251" s="292"/>
      <c r="DJ251" s="292"/>
      <c r="DK251" s="292"/>
      <c r="DL251" s="292"/>
      <c r="DM251" s="292"/>
      <c r="DN251" s="292"/>
      <c r="DO251" s="292"/>
      <c r="DP251" s="293"/>
      <c r="DQ251" s="141"/>
      <c r="DR251" s="291"/>
      <c r="DS251" s="292"/>
      <c r="DT251" s="292"/>
      <c r="DU251" s="292"/>
      <c r="DV251" s="292"/>
      <c r="DW251" s="292"/>
      <c r="DX251" s="292"/>
      <c r="DY251" s="292"/>
      <c r="DZ251" s="292"/>
      <c r="EA251" s="292"/>
      <c r="EB251" s="292"/>
      <c r="EC251" s="292"/>
      <c r="ED251" s="292"/>
      <c r="EE251" s="292"/>
      <c r="EF251" s="301"/>
      <c r="EG251" s="301"/>
      <c r="EH251" s="301"/>
      <c r="EI251" s="301"/>
      <c r="EJ251" s="301"/>
      <c r="EK251" s="301"/>
      <c r="EL251" s="301"/>
      <c r="EM251" s="301"/>
      <c r="EN251" s="301"/>
      <c r="EO251" s="317"/>
      <c r="EP251" s="301"/>
      <c r="EQ251" s="293"/>
      <c r="ES251" s="288">
        <f t="shared" si="146"/>
        <v>2014</v>
      </c>
      <c r="ET251" s="289">
        <f t="shared" si="147"/>
        <v>0</v>
      </c>
      <c r="EU251" s="290">
        <f t="shared" si="148"/>
        <v>0</v>
      </c>
      <c r="EV251" s="290">
        <f t="shared" si="149"/>
        <v>0</v>
      </c>
      <c r="EW251" s="290">
        <f t="shared" si="150"/>
        <v>0</v>
      </c>
      <c r="EX251" s="291"/>
      <c r="EY251" s="292"/>
      <c r="EZ251" s="292"/>
      <c r="FA251" s="293"/>
      <c r="FB251" s="294">
        <f t="shared" si="151"/>
        <v>0</v>
      </c>
    </row>
    <row r="252" spans="1:158" s="287" customFormat="1" x14ac:dyDescent="0.15">
      <c r="A252" s="296">
        <v>238</v>
      </c>
      <c r="B252" s="297"/>
      <c r="C252" s="298" t="s">
        <v>161</v>
      </c>
      <c r="D252" s="248">
        <f>IF(C252="","",(VLOOKUP(C252,PD!A:B,2,FALSE)))</f>
        <v>12</v>
      </c>
      <c r="E252" s="299" t="s">
        <v>412</v>
      </c>
      <c r="F252" s="299" t="s">
        <v>394</v>
      </c>
      <c r="G252" s="292" t="s">
        <v>846</v>
      </c>
      <c r="H252" s="300">
        <v>9</v>
      </c>
      <c r="I252" s="292" t="s">
        <v>850</v>
      </c>
      <c r="J252" s="300">
        <v>1</v>
      </c>
      <c r="K252" s="293"/>
      <c r="L252" s="291"/>
      <c r="M252" s="292" t="s">
        <v>391</v>
      </c>
      <c r="N252" s="301"/>
      <c r="O252" s="302">
        <v>1</v>
      </c>
      <c r="P252" s="300">
        <v>15</v>
      </c>
      <c r="Q252" s="303">
        <v>15</v>
      </c>
      <c r="R252" s="302">
        <v>1</v>
      </c>
      <c r="S252" s="292"/>
      <c r="T252" s="300"/>
      <c r="U252" s="293"/>
      <c r="V252" s="296" t="s">
        <v>225</v>
      </c>
      <c r="W252" s="292" t="s">
        <v>851</v>
      </c>
      <c r="X252" s="292"/>
      <c r="Y252" s="292"/>
      <c r="Z252" s="303"/>
      <c r="AA252" s="291"/>
      <c r="AB252" s="300"/>
      <c r="AC252" s="293"/>
      <c r="AD252" s="304"/>
      <c r="AE252" s="301"/>
      <c r="AF252" s="296">
        <v>5</v>
      </c>
      <c r="AG252" s="297">
        <v>2</v>
      </c>
      <c r="AH252" s="305">
        <v>8400</v>
      </c>
      <c r="AI252" s="306" t="s">
        <v>407</v>
      </c>
      <c r="AJ252" s="302">
        <v>47</v>
      </c>
      <c r="AK252" s="260">
        <f>IF(AJ252="","",(VLOOKUP(AJ252,償却率表!A:B,2,FALSE)))</f>
        <v>2.1999999999999999E-2</v>
      </c>
      <c r="AL252" s="307" t="s">
        <v>153</v>
      </c>
      <c r="AM252" s="262">
        <f>IF(AL252="","",(VLOOKUP(AL252,PD!G:H,2,FALSE)))</f>
        <v>1</v>
      </c>
      <c r="AN252" s="318" t="s">
        <v>852</v>
      </c>
      <c r="AO252" s="309">
        <v>2003</v>
      </c>
      <c r="AP252" s="319" t="s">
        <v>852</v>
      </c>
      <c r="AQ252" s="266">
        <v>2003</v>
      </c>
      <c r="AR252" s="267">
        <f t="shared" si="115"/>
        <v>11</v>
      </c>
      <c r="AS252" s="293"/>
      <c r="AT252" s="311">
        <v>2096584000</v>
      </c>
      <c r="AU252" s="312"/>
      <c r="AV252" s="313"/>
      <c r="AW252" s="314"/>
      <c r="AX252" s="296"/>
      <c r="AY252" s="315" t="s">
        <v>309</v>
      </c>
      <c r="AZ252" s="248">
        <f>IF(AY252="","",(VLOOKUP(AY252,PD!J:K,2,FALSE)))</f>
        <v>1</v>
      </c>
      <c r="BA252" s="300">
        <v>2014</v>
      </c>
      <c r="BB252" s="316"/>
      <c r="BC252" s="291"/>
      <c r="BD252" s="292"/>
      <c r="BE252" s="301"/>
      <c r="BF252" s="274">
        <f t="shared" si="116"/>
        <v>0</v>
      </c>
      <c r="BG252" s="275" t="str">
        <f t="shared" si="117"/>
        <v/>
      </c>
      <c r="BH252" s="276" t="str">
        <f t="shared" si="118"/>
        <v/>
      </c>
      <c r="BI252" s="276" t="str">
        <f t="shared" si="119"/>
        <v/>
      </c>
      <c r="BJ252" s="276" t="str">
        <f t="shared" si="120"/>
        <v/>
      </c>
      <c r="BK252" s="276" t="str">
        <f t="shared" si="121"/>
        <v/>
      </c>
      <c r="BL252" s="276" t="str">
        <f t="shared" si="122"/>
        <v/>
      </c>
      <c r="BM252" s="276" t="str">
        <f t="shared" si="123"/>
        <v/>
      </c>
      <c r="BN252" s="276" t="str">
        <f t="shared" si="124"/>
        <v/>
      </c>
      <c r="BO252" s="276" t="str">
        <f t="shared" si="125"/>
        <v/>
      </c>
      <c r="BP252" s="277" t="str">
        <f t="shared" si="126"/>
        <v/>
      </c>
      <c r="BQ252" s="278"/>
      <c r="BR252" s="279"/>
      <c r="BS252" s="280"/>
      <c r="BT252" s="274">
        <f t="shared" si="127"/>
        <v>0</v>
      </c>
      <c r="BU252" s="275" t="str">
        <f t="shared" si="128"/>
        <v/>
      </c>
      <c r="BV252" s="276" t="str">
        <f t="shared" si="129"/>
        <v/>
      </c>
      <c r="BW252" s="276" t="str">
        <f t="shared" si="130"/>
        <v/>
      </c>
      <c r="BX252" s="276" t="str">
        <f t="shared" si="131"/>
        <v/>
      </c>
      <c r="BY252" s="276" t="str">
        <f t="shared" si="132"/>
        <v/>
      </c>
      <c r="BZ252" s="276" t="str">
        <f t="shared" si="133"/>
        <v/>
      </c>
      <c r="CA252" s="276" t="str">
        <f t="shared" si="134"/>
        <v/>
      </c>
      <c r="CB252" s="276" t="str">
        <f t="shared" si="135"/>
        <v/>
      </c>
      <c r="CC252" s="276" t="str">
        <f t="shared" si="136"/>
        <v/>
      </c>
      <c r="CD252" s="276" t="str">
        <f t="shared" si="137"/>
        <v/>
      </c>
      <c r="CE252" s="277" t="str">
        <f t="shared" si="138"/>
        <v/>
      </c>
      <c r="CF252" s="278"/>
      <c r="CG252" s="281"/>
      <c r="CH252" s="281"/>
      <c r="CI252" s="281"/>
      <c r="CJ252" s="280"/>
      <c r="CK252" s="282">
        <f t="shared" si="139"/>
        <v>0</v>
      </c>
      <c r="CL252" s="283">
        <f t="shared" si="140"/>
        <v>2096584000</v>
      </c>
      <c r="CM252" s="284">
        <f t="shared" si="141"/>
        <v>46124848</v>
      </c>
      <c r="CN252" s="284">
        <f t="shared" si="142"/>
        <v>507373328</v>
      </c>
      <c r="CO252" s="284">
        <f t="shared" si="143"/>
        <v>1589210672</v>
      </c>
      <c r="CP252" s="280">
        <f t="shared" si="144"/>
        <v>1635335520</v>
      </c>
      <c r="CQ252" s="285"/>
      <c r="CR252" s="291"/>
      <c r="CS252" s="293"/>
      <c r="CV252" s="291"/>
      <c r="CW252" s="292"/>
      <c r="CX252" s="292"/>
      <c r="CY252" s="292"/>
      <c r="CZ252" s="292"/>
      <c r="DA252" s="292"/>
      <c r="DB252" s="292"/>
      <c r="DC252" s="292"/>
      <c r="DD252" s="292"/>
      <c r="DE252" s="293"/>
      <c r="DF252" s="291"/>
      <c r="DG252" s="292"/>
      <c r="DH252" s="292"/>
      <c r="DI252" s="292"/>
      <c r="DJ252" s="292"/>
      <c r="DK252" s="292"/>
      <c r="DL252" s="292"/>
      <c r="DM252" s="292"/>
      <c r="DN252" s="292"/>
      <c r="DO252" s="292"/>
      <c r="DP252" s="293"/>
      <c r="DQ252" s="141"/>
      <c r="DR252" s="291"/>
      <c r="DS252" s="292"/>
      <c r="DT252" s="292"/>
      <c r="DU252" s="292"/>
      <c r="DV252" s="292"/>
      <c r="DW252" s="292"/>
      <c r="DX252" s="292"/>
      <c r="DY252" s="292"/>
      <c r="DZ252" s="292"/>
      <c r="EA252" s="292"/>
      <c r="EB252" s="292"/>
      <c r="EC252" s="292"/>
      <c r="ED252" s="292"/>
      <c r="EE252" s="292"/>
      <c r="EF252" s="301"/>
      <c r="EG252" s="301"/>
      <c r="EH252" s="301"/>
      <c r="EI252" s="301"/>
      <c r="EJ252" s="301"/>
      <c r="EK252" s="301"/>
      <c r="EL252" s="301"/>
      <c r="EM252" s="301"/>
      <c r="EN252" s="301"/>
      <c r="EO252" s="317"/>
      <c r="EP252" s="301"/>
      <c r="EQ252" s="293"/>
      <c r="ES252" s="288">
        <f t="shared" si="146"/>
        <v>2014</v>
      </c>
      <c r="ET252" s="289">
        <f t="shared" si="147"/>
        <v>0</v>
      </c>
      <c r="EU252" s="290">
        <f t="shared" si="148"/>
        <v>0</v>
      </c>
      <c r="EV252" s="290">
        <f t="shared" si="149"/>
        <v>0</v>
      </c>
      <c r="EW252" s="290">
        <f t="shared" si="150"/>
        <v>0</v>
      </c>
      <c r="EX252" s="291"/>
      <c r="EY252" s="292"/>
      <c r="EZ252" s="292"/>
      <c r="FA252" s="293"/>
      <c r="FB252" s="294">
        <f t="shared" si="151"/>
        <v>0</v>
      </c>
    </row>
    <row r="253" spans="1:158" s="287" customFormat="1" x14ac:dyDescent="0.15">
      <c r="A253" s="296">
        <v>239</v>
      </c>
      <c r="B253" s="297"/>
      <c r="C253" s="298" t="s">
        <v>161</v>
      </c>
      <c r="D253" s="248">
        <f>IF(C253="","",(VLOOKUP(C253,PD!A:B,2,FALSE)))</f>
        <v>12</v>
      </c>
      <c r="E253" s="299" t="s">
        <v>412</v>
      </c>
      <c r="F253" s="299" t="s">
        <v>394</v>
      </c>
      <c r="G253" s="292" t="s">
        <v>756</v>
      </c>
      <c r="H253" s="300">
        <v>9</v>
      </c>
      <c r="I253" s="292" t="s">
        <v>850</v>
      </c>
      <c r="J253" s="300">
        <v>1</v>
      </c>
      <c r="K253" s="293"/>
      <c r="L253" s="291"/>
      <c r="M253" s="292" t="s">
        <v>391</v>
      </c>
      <c r="N253" s="301"/>
      <c r="O253" s="302">
        <v>1</v>
      </c>
      <c r="P253" s="300">
        <v>15</v>
      </c>
      <c r="Q253" s="303">
        <v>15</v>
      </c>
      <c r="R253" s="302">
        <v>1</v>
      </c>
      <c r="S253" s="292"/>
      <c r="T253" s="300"/>
      <c r="U253" s="293"/>
      <c r="V253" s="296" t="s">
        <v>225</v>
      </c>
      <c r="W253" s="292" t="s">
        <v>851</v>
      </c>
      <c r="X253" s="292"/>
      <c r="Y253" s="292"/>
      <c r="Z253" s="303"/>
      <c r="AA253" s="291"/>
      <c r="AB253" s="300"/>
      <c r="AC253" s="293"/>
      <c r="AD253" s="304"/>
      <c r="AE253" s="301"/>
      <c r="AF253" s="296">
        <v>1</v>
      </c>
      <c r="AG253" s="297">
        <v>4</v>
      </c>
      <c r="AH253" s="305">
        <v>141</v>
      </c>
      <c r="AI253" s="306" t="s">
        <v>407</v>
      </c>
      <c r="AJ253" s="302">
        <v>34</v>
      </c>
      <c r="AK253" s="260">
        <f>IF(AJ253="","",(VLOOKUP(AJ253,償却率表!A:B,2,FALSE)))</f>
        <v>0.03</v>
      </c>
      <c r="AL253" s="307" t="s">
        <v>153</v>
      </c>
      <c r="AM253" s="262">
        <f>IF(AL253="","",(VLOOKUP(AL253,PD!G:H,2,FALSE)))</f>
        <v>1</v>
      </c>
      <c r="AN253" s="318" t="s">
        <v>852</v>
      </c>
      <c r="AO253" s="309">
        <v>2003</v>
      </c>
      <c r="AP253" s="319" t="s">
        <v>852</v>
      </c>
      <c r="AQ253" s="266">
        <v>2003</v>
      </c>
      <c r="AR253" s="267">
        <f t="shared" si="115"/>
        <v>11</v>
      </c>
      <c r="AS253" s="293"/>
      <c r="AT253" s="311">
        <v>30711000</v>
      </c>
      <c r="AU253" s="312"/>
      <c r="AV253" s="313"/>
      <c r="AW253" s="314"/>
      <c r="AX253" s="296"/>
      <c r="AY253" s="315" t="s">
        <v>309</v>
      </c>
      <c r="AZ253" s="248">
        <f>IF(AY253="","",(VLOOKUP(AY253,PD!J:K,2,FALSE)))</f>
        <v>1</v>
      </c>
      <c r="BA253" s="300">
        <v>2014</v>
      </c>
      <c r="BB253" s="316"/>
      <c r="BC253" s="291"/>
      <c r="BD253" s="292"/>
      <c r="BE253" s="301"/>
      <c r="BF253" s="274">
        <f t="shared" si="116"/>
        <v>0</v>
      </c>
      <c r="BG253" s="275" t="str">
        <f t="shared" si="117"/>
        <v/>
      </c>
      <c r="BH253" s="276" t="str">
        <f t="shared" si="118"/>
        <v/>
      </c>
      <c r="BI253" s="276" t="str">
        <f t="shared" si="119"/>
        <v/>
      </c>
      <c r="BJ253" s="276" t="str">
        <f t="shared" si="120"/>
        <v/>
      </c>
      <c r="BK253" s="276" t="str">
        <f t="shared" si="121"/>
        <v/>
      </c>
      <c r="BL253" s="276" t="str">
        <f t="shared" si="122"/>
        <v/>
      </c>
      <c r="BM253" s="276" t="str">
        <f t="shared" si="123"/>
        <v/>
      </c>
      <c r="BN253" s="276" t="str">
        <f t="shared" si="124"/>
        <v/>
      </c>
      <c r="BO253" s="276" t="str">
        <f t="shared" si="125"/>
        <v/>
      </c>
      <c r="BP253" s="277" t="str">
        <f t="shared" si="126"/>
        <v/>
      </c>
      <c r="BQ253" s="278"/>
      <c r="BR253" s="279"/>
      <c r="BS253" s="280"/>
      <c r="BT253" s="274">
        <f t="shared" si="127"/>
        <v>0</v>
      </c>
      <c r="BU253" s="275" t="str">
        <f t="shared" si="128"/>
        <v/>
      </c>
      <c r="BV253" s="276" t="str">
        <f t="shared" si="129"/>
        <v/>
      </c>
      <c r="BW253" s="276" t="str">
        <f t="shared" si="130"/>
        <v/>
      </c>
      <c r="BX253" s="276" t="str">
        <f t="shared" si="131"/>
        <v/>
      </c>
      <c r="BY253" s="276" t="str">
        <f t="shared" si="132"/>
        <v/>
      </c>
      <c r="BZ253" s="276" t="str">
        <f t="shared" si="133"/>
        <v/>
      </c>
      <c r="CA253" s="276" t="str">
        <f t="shared" si="134"/>
        <v/>
      </c>
      <c r="CB253" s="276" t="str">
        <f t="shared" si="135"/>
        <v/>
      </c>
      <c r="CC253" s="276" t="str">
        <f t="shared" si="136"/>
        <v/>
      </c>
      <c r="CD253" s="276" t="str">
        <f t="shared" si="137"/>
        <v/>
      </c>
      <c r="CE253" s="277" t="str">
        <f t="shared" si="138"/>
        <v/>
      </c>
      <c r="CF253" s="278"/>
      <c r="CG253" s="281"/>
      <c r="CH253" s="281"/>
      <c r="CI253" s="281"/>
      <c r="CJ253" s="280"/>
      <c r="CK253" s="282">
        <f t="shared" si="139"/>
        <v>0</v>
      </c>
      <c r="CL253" s="283">
        <f t="shared" si="140"/>
        <v>30711000</v>
      </c>
      <c r="CM253" s="284">
        <f t="shared" si="141"/>
        <v>921330</v>
      </c>
      <c r="CN253" s="284">
        <f t="shared" si="142"/>
        <v>10134630</v>
      </c>
      <c r="CO253" s="284">
        <f t="shared" si="143"/>
        <v>20576370</v>
      </c>
      <c r="CP253" s="280">
        <f t="shared" si="144"/>
        <v>21497700</v>
      </c>
      <c r="CQ253" s="285"/>
      <c r="CR253" s="291"/>
      <c r="CS253" s="293"/>
      <c r="CV253" s="291"/>
      <c r="CW253" s="292"/>
      <c r="CX253" s="292"/>
      <c r="CY253" s="292"/>
      <c r="CZ253" s="292"/>
      <c r="DA253" s="292"/>
      <c r="DB253" s="292"/>
      <c r="DC253" s="292"/>
      <c r="DD253" s="292"/>
      <c r="DE253" s="293"/>
      <c r="DF253" s="291"/>
      <c r="DG253" s="292"/>
      <c r="DH253" s="292"/>
      <c r="DI253" s="292"/>
      <c r="DJ253" s="292"/>
      <c r="DK253" s="292"/>
      <c r="DL253" s="292"/>
      <c r="DM253" s="292"/>
      <c r="DN253" s="292"/>
      <c r="DO253" s="292"/>
      <c r="DP253" s="293"/>
      <c r="DQ253" s="141"/>
      <c r="DR253" s="291"/>
      <c r="DS253" s="292"/>
      <c r="DT253" s="292"/>
      <c r="DU253" s="292"/>
      <c r="DV253" s="292"/>
      <c r="DW253" s="292"/>
      <c r="DX253" s="292"/>
      <c r="DY253" s="292"/>
      <c r="DZ253" s="292"/>
      <c r="EA253" s="292"/>
      <c r="EB253" s="292"/>
      <c r="EC253" s="292"/>
      <c r="ED253" s="292"/>
      <c r="EE253" s="292"/>
      <c r="EF253" s="301"/>
      <c r="EG253" s="301"/>
      <c r="EH253" s="301"/>
      <c r="EI253" s="301"/>
      <c r="EJ253" s="301"/>
      <c r="EK253" s="301"/>
      <c r="EL253" s="301"/>
      <c r="EM253" s="301"/>
      <c r="EN253" s="301"/>
      <c r="EO253" s="317"/>
      <c r="EP253" s="301"/>
      <c r="EQ253" s="293"/>
      <c r="ES253" s="288">
        <f t="shared" si="146"/>
        <v>2014</v>
      </c>
      <c r="ET253" s="289">
        <f t="shared" si="147"/>
        <v>0</v>
      </c>
      <c r="EU253" s="290">
        <f t="shared" si="148"/>
        <v>0</v>
      </c>
      <c r="EV253" s="290">
        <f t="shared" si="149"/>
        <v>0</v>
      </c>
      <c r="EW253" s="290">
        <f t="shared" si="150"/>
        <v>0</v>
      </c>
      <c r="EX253" s="291"/>
      <c r="EY253" s="292"/>
      <c r="EZ253" s="292"/>
      <c r="FA253" s="293"/>
      <c r="FB253" s="294">
        <f t="shared" si="151"/>
        <v>0</v>
      </c>
    </row>
    <row r="254" spans="1:158" s="287" customFormat="1" x14ac:dyDescent="0.15">
      <c r="A254" s="296">
        <v>240</v>
      </c>
      <c r="B254" s="297"/>
      <c r="C254" s="298" t="s">
        <v>161</v>
      </c>
      <c r="D254" s="248">
        <f>IF(C254="","",(VLOOKUP(C254,PD!A:B,2,FALSE)))</f>
        <v>12</v>
      </c>
      <c r="E254" s="299" t="s">
        <v>412</v>
      </c>
      <c r="F254" s="299" t="s">
        <v>394</v>
      </c>
      <c r="G254" s="292" t="s">
        <v>853</v>
      </c>
      <c r="H254" s="300">
        <v>9</v>
      </c>
      <c r="I254" s="292" t="s">
        <v>850</v>
      </c>
      <c r="J254" s="300">
        <v>1</v>
      </c>
      <c r="K254" s="293"/>
      <c r="L254" s="291"/>
      <c r="M254" s="292" t="s">
        <v>391</v>
      </c>
      <c r="N254" s="301"/>
      <c r="O254" s="302">
        <v>1</v>
      </c>
      <c r="P254" s="300">
        <v>15</v>
      </c>
      <c r="Q254" s="303">
        <v>15</v>
      </c>
      <c r="R254" s="302">
        <v>1</v>
      </c>
      <c r="S254" s="292"/>
      <c r="T254" s="300"/>
      <c r="U254" s="293"/>
      <c r="V254" s="296" t="s">
        <v>225</v>
      </c>
      <c r="W254" s="292" t="s">
        <v>851</v>
      </c>
      <c r="X254" s="292"/>
      <c r="Y254" s="292"/>
      <c r="Z254" s="303"/>
      <c r="AA254" s="291"/>
      <c r="AB254" s="300"/>
      <c r="AC254" s="293"/>
      <c r="AD254" s="304"/>
      <c r="AE254" s="301"/>
      <c r="AF254" s="296">
        <v>2</v>
      </c>
      <c r="AG254" s="297">
        <v>2</v>
      </c>
      <c r="AH254" s="305">
        <v>2952</v>
      </c>
      <c r="AI254" s="306" t="s">
        <v>407</v>
      </c>
      <c r="AJ254" s="302">
        <v>47</v>
      </c>
      <c r="AK254" s="260">
        <f>IF(AJ254="","",(VLOOKUP(AJ254,償却率表!A:B,2,FALSE)))</f>
        <v>2.1999999999999999E-2</v>
      </c>
      <c r="AL254" s="307" t="s">
        <v>153</v>
      </c>
      <c r="AM254" s="262">
        <f>IF(AL254="","",(VLOOKUP(AL254,PD!G:H,2,FALSE)))</f>
        <v>1</v>
      </c>
      <c r="AN254" s="318" t="s">
        <v>852</v>
      </c>
      <c r="AO254" s="309">
        <v>2003</v>
      </c>
      <c r="AP254" s="319" t="s">
        <v>852</v>
      </c>
      <c r="AQ254" s="266">
        <v>2003</v>
      </c>
      <c r="AR254" s="267">
        <f t="shared" si="115"/>
        <v>11</v>
      </c>
      <c r="AS254" s="293"/>
      <c r="AT254" s="311">
        <v>518483000</v>
      </c>
      <c r="AU254" s="312"/>
      <c r="AV254" s="313"/>
      <c r="AW254" s="314"/>
      <c r="AX254" s="296"/>
      <c r="AY254" s="315" t="s">
        <v>309</v>
      </c>
      <c r="AZ254" s="248">
        <f>IF(AY254="","",(VLOOKUP(AY254,PD!J:K,2,FALSE)))</f>
        <v>1</v>
      </c>
      <c r="BA254" s="300">
        <v>2014</v>
      </c>
      <c r="BB254" s="316"/>
      <c r="BC254" s="291"/>
      <c r="BD254" s="292"/>
      <c r="BE254" s="301"/>
      <c r="BF254" s="274">
        <f t="shared" si="116"/>
        <v>0</v>
      </c>
      <c r="BG254" s="275" t="str">
        <f t="shared" si="117"/>
        <v/>
      </c>
      <c r="BH254" s="276" t="str">
        <f t="shared" si="118"/>
        <v/>
      </c>
      <c r="BI254" s="276" t="str">
        <f t="shared" si="119"/>
        <v/>
      </c>
      <c r="BJ254" s="276" t="str">
        <f t="shared" si="120"/>
        <v/>
      </c>
      <c r="BK254" s="276" t="str">
        <f t="shared" si="121"/>
        <v/>
      </c>
      <c r="BL254" s="276" t="str">
        <f t="shared" si="122"/>
        <v/>
      </c>
      <c r="BM254" s="276" t="str">
        <f t="shared" si="123"/>
        <v/>
      </c>
      <c r="BN254" s="276" t="str">
        <f t="shared" si="124"/>
        <v/>
      </c>
      <c r="BO254" s="276" t="str">
        <f t="shared" si="125"/>
        <v/>
      </c>
      <c r="BP254" s="277" t="str">
        <f t="shared" si="126"/>
        <v/>
      </c>
      <c r="BQ254" s="278"/>
      <c r="BR254" s="279"/>
      <c r="BS254" s="280"/>
      <c r="BT254" s="274">
        <f t="shared" si="127"/>
        <v>0</v>
      </c>
      <c r="BU254" s="275" t="str">
        <f t="shared" si="128"/>
        <v/>
      </c>
      <c r="BV254" s="276" t="str">
        <f t="shared" si="129"/>
        <v/>
      </c>
      <c r="BW254" s="276" t="str">
        <f t="shared" si="130"/>
        <v/>
      </c>
      <c r="BX254" s="276" t="str">
        <f t="shared" si="131"/>
        <v/>
      </c>
      <c r="BY254" s="276" t="str">
        <f t="shared" si="132"/>
        <v/>
      </c>
      <c r="BZ254" s="276" t="str">
        <f t="shared" si="133"/>
        <v/>
      </c>
      <c r="CA254" s="276" t="str">
        <f t="shared" si="134"/>
        <v/>
      </c>
      <c r="CB254" s="276" t="str">
        <f t="shared" si="135"/>
        <v/>
      </c>
      <c r="CC254" s="276" t="str">
        <f t="shared" si="136"/>
        <v/>
      </c>
      <c r="CD254" s="276" t="str">
        <f t="shared" si="137"/>
        <v/>
      </c>
      <c r="CE254" s="277" t="str">
        <f t="shared" si="138"/>
        <v/>
      </c>
      <c r="CF254" s="278"/>
      <c r="CG254" s="281"/>
      <c r="CH254" s="281"/>
      <c r="CI254" s="281"/>
      <c r="CJ254" s="280"/>
      <c r="CK254" s="282">
        <f t="shared" si="139"/>
        <v>0</v>
      </c>
      <c r="CL254" s="283">
        <f t="shared" si="140"/>
        <v>518483000</v>
      </c>
      <c r="CM254" s="284">
        <f t="shared" si="141"/>
        <v>11406626</v>
      </c>
      <c r="CN254" s="284">
        <f t="shared" si="142"/>
        <v>125472886</v>
      </c>
      <c r="CO254" s="284">
        <f t="shared" si="143"/>
        <v>393010114</v>
      </c>
      <c r="CP254" s="280">
        <f t="shared" si="144"/>
        <v>404416740</v>
      </c>
      <c r="CQ254" s="285"/>
      <c r="CR254" s="291"/>
      <c r="CS254" s="293"/>
      <c r="CV254" s="291"/>
      <c r="CW254" s="292"/>
      <c r="CX254" s="292"/>
      <c r="CY254" s="292"/>
      <c r="CZ254" s="292"/>
      <c r="DA254" s="292"/>
      <c r="DB254" s="292"/>
      <c r="DC254" s="292"/>
      <c r="DD254" s="292"/>
      <c r="DE254" s="293"/>
      <c r="DF254" s="291"/>
      <c r="DG254" s="292"/>
      <c r="DH254" s="292"/>
      <c r="DI254" s="292"/>
      <c r="DJ254" s="292"/>
      <c r="DK254" s="292"/>
      <c r="DL254" s="292"/>
      <c r="DM254" s="292"/>
      <c r="DN254" s="292"/>
      <c r="DO254" s="292"/>
      <c r="DP254" s="293"/>
      <c r="DQ254" s="141"/>
      <c r="DR254" s="291"/>
      <c r="DS254" s="292"/>
      <c r="DT254" s="292"/>
      <c r="DU254" s="292"/>
      <c r="DV254" s="292"/>
      <c r="DW254" s="292"/>
      <c r="DX254" s="292"/>
      <c r="DY254" s="292"/>
      <c r="DZ254" s="292"/>
      <c r="EA254" s="292"/>
      <c r="EB254" s="292"/>
      <c r="EC254" s="292"/>
      <c r="ED254" s="292"/>
      <c r="EE254" s="292"/>
      <c r="EF254" s="301"/>
      <c r="EG254" s="301"/>
      <c r="EH254" s="301"/>
      <c r="EI254" s="301"/>
      <c r="EJ254" s="301"/>
      <c r="EK254" s="301"/>
      <c r="EL254" s="301"/>
      <c r="EM254" s="301"/>
      <c r="EN254" s="301"/>
      <c r="EO254" s="317"/>
      <c r="EP254" s="301"/>
      <c r="EQ254" s="293"/>
      <c r="ES254" s="288">
        <f t="shared" si="146"/>
        <v>2014</v>
      </c>
      <c r="ET254" s="289">
        <f t="shared" si="147"/>
        <v>0</v>
      </c>
      <c r="EU254" s="290">
        <f t="shared" si="148"/>
        <v>0</v>
      </c>
      <c r="EV254" s="290">
        <f t="shared" si="149"/>
        <v>0</v>
      </c>
      <c r="EW254" s="290">
        <f t="shared" si="150"/>
        <v>0</v>
      </c>
      <c r="EX254" s="291"/>
      <c r="EY254" s="292"/>
      <c r="EZ254" s="292"/>
      <c r="FA254" s="293"/>
      <c r="FB254" s="294">
        <f t="shared" si="151"/>
        <v>0</v>
      </c>
    </row>
    <row r="255" spans="1:158" s="287" customFormat="1" x14ac:dyDescent="0.15">
      <c r="A255" s="296">
        <v>241</v>
      </c>
      <c r="B255" s="297"/>
      <c r="C255" s="298" t="s">
        <v>161</v>
      </c>
      <c r="D255" s="248">
        <f>IF(C255="","",(VLOOKUP(C255,PD!A:B,2,FALSE)))</f>
        <v>12</v>
      </c>
      <c r="E255" s="299" t="s">
        <v>412</v>
      </c>
      <c r="F255" s="299" t="s">
        <v>854</v>
      </c>
      <c r="G255" s="292" t="s">
        <v>846</v>
      </c>
      <c r="H255" s="300">
        <v>9</v>
      </c>
      <c r="I255" s="292" t="s">
        <v>855</v>
      </c>
      <c r="J255" s="300">
        <v>2</v>
      </c>
      <c r="K255" s="293"/>
      <c r="L255" s="291"/>
      <c r="M255" s="292" t="s">
        <v>391</v>
      </c>
      <c r="N255" s="301"/>
      <c r="O255" s="302">
        <v>1</v>
      </c>
      <c r="P255" s="300">
        <v>15</v>
      </c>
      <c r="Q255" s="303">
        <v>15</v>
      </c>
      <c r="R255" s="302">
        <v>1</v>
      </c>
      <c r="S255" s="292"/>
      <c r="T255" s="300"/>
      <c r="U255" s="293"/>
      <c r="V255" s="296" t="s">
        <v>225</v>
      </c>
      <c r="W255" s="292" t="s">
        <v>856</v>
      </c>
      <c r="X255" s="292"/>
      <c r="Y255" s="292"/>
      <c r="Z255" s="303"/>
      <c r="AA255" s="291"/>
      <c r="AB255" s="300"/>
      <c r="AC255" s="293"/>
      <c r="AD255" s="304"/>
      <c r="AE255" s="301"/>
      <c r="AF255" s="296">
        <v>3</v>
      </c>
      <c r="AG255" s="297">
        <v>2</v>
      </c>
      <c r="AH255" s="305">
        <v>1652</v>
      </c>
      <c r="AI255" s="306" t="s">
        <v>407</v>
      </c>
      <c r="AJ255" s="302">
        <v>47</v>
      </c>
      <c r="AK255" s="260">
        <f>IF(AJ255="","",(VLOOKUP(AJ255,償却率表!A:B,2,FALSE)))</f>
        <v>2.1999999999999999E-2</v>
      </c>
      <c r="AL255" s="307" t="s">
        <v>153</v>
      </c>
      <c r="AM255" s="262">
        <f>IF(AL255="","",(VLOOKUP(AL255,PD!G:H,2,FALSE)))</f>
        <v>1</v>
      </c>
      <c r="AN255" s="318" t="s">
        <v>857</v>
      </c>
      <c r="AO255" s="309">
        <v>1972</v>
      </c>
      <c r="AP255" s="319" t="s">
        <v>857</v>
      </c>
      <c r="AQ255" s="266">
        <v>1972</v>
      </c>
      <c r="AR255" s="267">
        <f t="shared" si="115"/>
        <v>42</v>
      </c>
      <c r="AS255" s="293"/>
      <c r="AT255" s="311">
        <v>93556500</v>
      </c>
      <c r="AU255" s="312"/>
      <c r="AV255" s="313"/>
      <c r="AW255" s="314"/>
      <c r="AX255" s="296"/>
      <c r="AY255" s="315" t="s">
        <v>309</v>
      </c>
      <c r="AZ255" s="248">
        <f>IF(AY255="","",(VLOOKUP(AY255,PD!J:K,2,FALSE)))</f>
        <v>1</v>
      </c>
      <c r="BA255" s="300">
        <v>2014</v>
      </c>
      <c r="BB255" s="316"/>
      <c r="BC255" s="291"/>
      <c r="BD255" s="292"/>
      <c r="BE255" s="301"/>
      <c r="BF255" s="274">
        <f t="shared" si="116"/>
        <v>0</v>
      </c>
      <c r="BG255" s="275" t="str">
        <f t="shared" si="117"/>
        <v/>
      </c>
      <c r="BH255" s="276" t="str">
        <f t="shared" si="118"/>
        <v/>
      </c>
      <c r="BI255" s="276" t="str">
        <f t="shared" si="119"/>
        <v/>
      </c>
      <c r="BJ255" s="276" t="str">
        <f t="shared" si="120"/>
        <v/>
      </c>
      <c r="BK255" s="276" t="str">
        <f t="shared" si="121"/>
        <v/>
      </c>
      <c r="BL255" s="276" t="str">
        <f t="shared" si="122"/>
        <v/>
      </c>
      <c r="BM255" s="276" t="str">
        <f t="shared" si="123"/>
        <v/>
      </c>
      <c r="BN255" s="276" t="str">
        <f t="shared" si="124"/>
        <v/>
      </c>
      <c r="BO255" s="276" t="str">
        <f t="shared" si="125"/>
        <v/>
      </c>
      <c r="BP255" s="277" t="str">
        <f t="shared" si="126"/>
        <v/>
      </c>
      <c r="BQ255" s="278"/>
      <c r="BR255" s="279"/>
      <c r="BS255" s="280"/>
      <c r="BT255" s="274">
        <f t="shared" si="127"/>
        <v>0</v>
      </c>
      <c r="BU255" s="275" t="str">
        <f t="shared" si="128"/>
        <v/>
      </c>
      <c r="BV255" s="276" t="str">
        <f t="shared" si="129"/>
        <v/>
      </c>
      <c r="BW255" s="276" t="str">
        <f t="shared" si="130"/>
        <v/>
      </c>
      <c r="BX255" s="276" t="str">
        <f t="shared" si="131"/>
        <v/>
      </c>
      <c r="BY255" s="276" t="str">
        <f t="shared" si="132"/>
        <v/>
      </c>
      <c r="BZ255" s="276" t="str">
        <f t="shared" si="133"/>
        <v/>
      </c>
      <c r="CA255" s="276" t="str">
        <f t="shared" si="134"/>
        <v/>
      </c>
      <c r="CB255" s="276" t="str">
        <f t="shared" si="135"/>
        <v/>
      </c>
      <c r="CC255" s="276" t="str">
        <f t="shared" si="136"/>
        <v/>
      </c>
      <c r="CD255" s="276" t="str">
        <f t="shared" si="137"/>
        <v/>
      </c>
      <c r="CE255" s="277" t="str">
        <f t="shared" si="138"/>
        <v/>
      </c>
      <c r="CF255" s="278"/>
      <c r="CG255" s="281"/>
      <c r="CH255" s="281"/>
      <c r="CI255" s="281"/>
      <c r="CJ255" s="280"/>
      <c r="CK255" s="282">
        <f t="shared" si="139"/>
        <v>0</v>
      </c>
      <c r="CL255" s="283">
        <f t="shared" si="140"/>
        <v>93556500</v>
      </c>
      <c r="CM255" s="284">
        <f t="shared" si="141"/>
        <v>2058243</v>
      </c>
      <c r="CN255" s="284">
        <f t="shared" si="142"/>
        <v>86446206</v>
      </c>
      <c r="CO255" s="284">
        <f t="shared" si="143"/>
        <v>7110294</v>
      </c>
      <c r="CP255" s="280">
        <f t="shared" si="144"/>
        <v>9168537</v>
      </c>
      <c r="CQ255" s="285"/>
      <c r="CR255" s="291"/>
      <c r="CS255" s="293"/>
      <c r="CV255" s="291"/>
      <c r="CW255" s="292"/>
      <c r="CX255" s="292"/>
      <c r="CY255" s="292"/>
      <c r="CZ255" s="292"/>
      <c r="DA255" s="292"/>
      <c r="DB255" s="292"/>
      <c r="DC255" s="292"/>
      <c r="DD255" s="292"/>
      <c r="DE255" s="293"/>
      <c r="DF255" s="291"/>
      <c r="DG255" s="292"/>
      <c r="DH255" s="292"/>
      <c r="DI255" s="292"/>
      <c r="DJ255" s="292"/>
      <c r="DK255" s="292"/>
      <c r="DL255" s="292"/>
      <c r="DM255" s="292"/>
      <c r="DN255" s="292"/>
      <c r="DO255" s="292"/>
      <c r="DP255" s="293"/>
      <c r="DQ255" s="141"/>
      <c r="DR255" s="291"/>
      <c r="DS255" s="292"/>
      <c r="DT255" s="292"/>
      <c r="DU255" s="292"/>
      <c r="DV255" s="292"/>
      <c r="DW255" s="292"/>
      <c r="DX255" s="292"/>
      <c r="DY255" s="292"/>
      <c r="DZ255" s="292"/>
      <c r="EA255" s="292"/>
      <c r="EB255" s="292"/>
      <c r="EC255" s="292"/>
      <c r="ED255" s="292"/>
      <c r="EE255" s="292"/>
      <c r="EF255" s="301"/>
      <c r="EG255" s="301"/>
      <c r="EH255" s="301"/>
      <c r="EI255" s="301"/>
      <c r="EJ255" s="301"/>
      <c r="EK255" s="301"/>
      <c r="EL255" s="301"/>
      <c r="EM255" s="301"/>
      <c r="EN255" s="301"/>
      <c r="EO255" s="317"/>
      <c r="EP255" s="301"/>
      <c r="EQ255" s="293"/>
      <c r="ES255" s="288">
        <f t="shared" si="146"/>
        <v>2014</v>
      </c>
      <c r="ET255" s="289">
        <f t="shared" si="147"/>
        <v>0</v>
      </c>
      <c r="EU255" s="290">
        <f t="shared" si="148"/>
        <v>0</v>
      </c>
      <c r="EV255" s="290">
        <f t="shared" si="149"/>
        <v>0</v>
      </c>
      <c r="EW255" s="290">
        <f t="shared" si="150"/>
        <v>0</v>
      </c>
      <c r="EX255" s="291"/>
      <c r="EY255" s="292"/>
      <c r="EZ255" s="292"/>
      <c r="FA255" s="293"/>
      <c r="FB255" s="294">
        <f t="shared" si="151"/>
        <v>0</v>
      </c>
    </row>
    <row r="256" spans="1:158" s="287" customFormat="1" x14ac:dyDescent="0.15">
      <c r="A256" s="296">
        <v>242</v>
      </c>
      <c r="B256" s="297"/>
      <c r="C256" s="298" t="s">
        <v>161</v>
      </c>
      <c r="D256" s="248">
        <f>IF(C256="","",(VLOOKUP(C256,PD!A:B,2,FALSE)))</f>
        <v>12</v>
      </c>
      <c r="E256" s="299" t="s">
        <v>412</v>
      </c>
      <c r="F256" s="299" t="s">
        <v>854</v>
      </c>
      <c r="G256" s="292" t="s">
        <v>858</v>
      </c>
      <c r="H256" s="300">
        <v>9</v>
      </c>
      <c r="I256" s="292" t="s">
        <v>855</v>
      </c>
      <c r="J256" s="300">
        <v>2</v>
      </c>
      <c r="K256" s="293"/>
      <c r="L256" s="291"/>
      <c r="M256" s="292" t="s">
        <v>391</v>
      </c>
      <c r="N256" s="301"/>
      <c r="O256" s="302">
        <v>1</v>
      </c>
      <c r="P256" s="300">
        <v>15</v>
      </c>
      <c r="Q256" s="303">
        <v>15</v>
      </c>
      <c r="R256" s="302">
        <v>1</v>
      </c>
      <c r="S256" s="292"/>
      <c r="T256" s="300"/>
      <c r="U256" s="293"/>
      <c r="V256" s="296" t="s">
        <v>225</v>
      </c>
      <c r="W256" s="292" t="s">
        <v>856</v>
      </c>
      <c r="X256" s="292"/>
      <c r="Y256" s="292"/>
      <c r="Z256" s="303"/>
      <c r="AA256" s="291"/>
      <c r="AB256" s="300"/>
      <c r="AC256" s="293"/>
      <c r="AD256" s="304"/>
      <c r="AE256" s="301"/>
      <c r="AF256" s="296">
        <v>1</v>
      </c>
      <c r="AG256" s="297">
        <v>4</v>
      </c>
      <c r="AH256" s="305">
        <v>91</v>
      </c>
      <c r="AI256" s="306" t="s">
        <v>407</v>
      </c>
      <c r="AJ256" s="302">
        <v>34</v>
      </c>
      <c r="AK256" s="260">
        <f>IF(AJ256="","",(VLOOKUP(AJ256,償却率表!A:B,2,FALSE)))</f>
        <v>0.03</v>
      </c>
      <c r="AL256" s="307" t="s">
        <v>153</v>
      </c>
      <c r="AM256" s="262">
        <f>IF(AL256="","",(VLOOKUP(AL256,PD!G:H,2,FALSE)))</f>
        <v>1</v>
      </c>
      <c r="AN256" s="318" t="s">
        <v>859</v>
      </c>
      <c r="AO256" s="309">
        <v>1978</v>
      </c>
      <c r="AP256" s="319" t="s">
        <v>859</v>
      </c>
      <c r="AQ256" s="266">
        <v>1978</v>
      </c>
      <c r="AR256" s="267">
        <f t="shared" si="115"/>
        <v>36</v>
      </c>
      <c r="AS256" s="293"/>
      <c r="AT256" s="311"/>
      <c r="AU256" s="312"/>
      <c r="AV256" s="313">
        <v>14330000</v>
      </c>
      <c r="AW256" s="314"/>
      <c r="AX256" s="296">
        <v>1</v>
      </c>
      <c r="AY256" s="315" t="s">
        <v>438</v>
      </c>
      <c r="AZ256" s="248">
        <f>IF(AY256="","",(VLOOKUP(AY256,PD!J:K,2,FALSE)))</f>
        <v>3</v>
      </c>
      <c r="BA256" s="300">
        <v>2014</v>
      </c>
      <c r="BB256" s="316"/>
      <c r="BC256" s="291"/>
      <c r="BD256" s="292"/>
      <c r="BE256" s="301"/>
      <c r="BF256" s="274">
        <f t="shared" si="116"/>
        <v>0</v>
      </c>
      <c r="BG256" s="275" t="str">
        <f t="shared" si="117"/>
        <v/>
      </c>
      <c r="BH256" s="276" t="str">
        <f t="shared" si="118"/>
        <v/>
      </c>
      <c r="BI256" s="276" t="str">
        <f t="shared" si="119"/>
        <v/>
      </c>
      <c r="BJ256" s="276" t="str">
        <f t="shared" si="120"/>
        <v/>
      </c>
      <c r="BK256" s="276" t="str">
        <f t="shared" si="121"/>
        <v/>
      </c>
      <c r="BL256" s="276" t="str">
        <f t="shared" si="122"/>
        <v/>
      </c>
      <c r="BM256" s="276" t="str">
        <f t="shared" si="123"/>
        <v/>
      </c>
      <c r="BN256" s="276" t="str">
        <f t="shared" si="124"/>
        <v/>
      </c>
      <c r="BO256" s="276" t="str">
        <f t="shared" si="125"/>
        <v/>
      </c>
      <c r="BP256" s="277" t="str">
        <f t="shared" si="126"/>
        <v/>
      </c>
      <c r="BQ256" s="278"/>
      <c r="BR256" s="279"/>
      <c r="BS256" s="280"/>
      <c r="BT256" s="274">
        <f t="shared" si="127"/>
        <v>0</v>
      </c>
      <c r="BU256" s="275" t="str">
        <f t="shared" si="128"/>
        <v/>
      </c>
      <c r="BV256" s="276" t="str">
        <f t="shared" si="129"/>
        <v/>
      </c>
      <c r="BW256" s="276" t="str">
        <f t="shared" si="130"/>
        <v/>
      </c>
      <c r="BX256" s="276" t="str">
        <f t="shared" si="131"/>
        <v/>
      </c>
      <c r="BY256" s="276" t="str">
        <f t="shared" si="132"/>
        <v/>
      </c>
      <c r="BZ256" s="276" t="str">
        <f t="shared" si="133"/>
        <v/>
      </c>
      <c r="CA256" s="276" t="str">
        <f t="shared" si="134"/>
        <v/>
      </c>
      <c r="CB256" s="276" t="str">
        <f t="shared" si="135"/>
        <v/>
      </c>
      <c r="CC256" s="276" t="str">
        <f t="shared" si="136"/>
        <v/>
      </c>
      <c r="CD256" s="276" t="str">
        <f t="shared" si="137"/>
        <v/>
      </c>
      <c r="CE256" s="277" t="str">
        <f t="shared" si="138"/>
        <v/>
      </c>
      <c r="CF256" s="278"/>
      <c r="CG256" s="281"/>
      <c r="CH256" s="281"/>
      <c r="CI256" s="281"/>
      <c r="CJ256" s="280"/>
      <c r="CK256" s="282">
        <f t="shared" si="139"/>
        <v>0</v>
      </c>
      <c r="CL256" s="283">
        <f t="shared" si="140"/>
        <v>14330000</v>
      </c>
      <c r="CM256" s="284">
        <f t="shared" si="141"/>
        <v>0</v>
      </c>
      <c r="CN256" s="284">
        <f t="shared" si="142"/>
        <v>14329999</v>
      </c>
      <c r="CO256" s="284">
        <f t="shared" si="143"/>
        <v>1</v>
      </c>
      <c r="CP256" s="280">
        <f t="shared" si="144"/>
        <v>1</v>
      </c>
      <c r="CQ256" s="285"/>
      <c r="CR256" s="291"/>
      <c r="CS256" s="293"/>
      <c r="CV256" s="291"/>
      <c r="CW256" s="292"/>
      <c r="CX256" s="292"/>
      <c r="CY256" s="292"/>
      <c r="CZ256" s="292"/>
      <c r="DA256" s="292"/>
      <c r="DB256" s="292"/>
      <c r="DC256" s="292"/>
      <c r="DD256" s="292"/>
      <c r="DE256" s="293"/>
      <c r="DF256" s="291"/>
      <c r="DG256" s="292"/>
      <c r="DH256" s="292"/>
      <c r="DI256" s="292"/>
      <c r="DJ256" s="292"/>
      <c r="DK256" s="292"/>
      <c r="DL256" s="292"/>
      <c r="DM256" s="292"/>
      <c r="DN256" s="292"/>
      <c r="DO256" s="292"/>
      <c r="DP256" s="293"/>
      <c r="DQ256" s="141"/>
      <c r="DR256" s="291"/>
      <c r="DS256" s="292"/>
      <c r="DT256" s="292"/>
      <c r="DU256" s="292"/>
      <c r="DV256" s="292"/>
      <c r="DW256" s="292"/>
      <c r="DX256" s="292"/>
      <c r="DY256" s="292"/>
      <c r="DZ256" s="292"/>
      <c r="EA256" s="292"/>
      <c r="EB256" s="292"/>
      <c r="EC256" s="292"/>
      <c r="ED256" s="292"/>
      <c r="EE256" s="292"/>
      <c r="EF256" s="301"/>
      <c r="EG256" s="301"/>
      <c r="EH256" s="301"/>
      <c r="EI256" s="301"/>
      <c r="EJ256" s="301"/>
      <c r="EK256" s="301"/>
      <c r="EL256" s="301"/>
      <c r="EM256" s="301"/>
      <c r="EN256" s="301"/>
      <c r="EO256" s="317"/>
      <c r="EP256" s="301"/>
      <c r="EQ256" s="293"/>
      <c r="ES256" s="288">
        <f t="shared" si="146"/>
        <v>2014</v>
      </c>
      <c r="ET256" s="289">
        <f t="shared" si="147"/>
        <v>0</v>
      </c>
      <c r="EU256" s="290">
        <f t="shared" si="148"/>
        <v>0</v>
      </c>
      <c r="EV256" s="290">
        <f t="shared" si="149"/>
        <v>0</v>
      </c>
      <c r="EW256" s="290">
        <f t="shared" si="150"/>
        <v>0</v>
      </c>
      <c r="EX256" s="291"/>
      <c r="EY256" s="292"/>
      <c r="EZ256" s="292"/>
      <c r="FA256" s="293"/>
      <c r="FB256" s="294">
        <f t="shared" si="151"/>
        <v>0</v>
      </c>
    </row>
    <row r="257" spans="1:158" s="287" customFormat="1" x14ac:dyDescent="0.15">
      <c r="A257" s="296">
        <v>243</v>
      </c>
      <c r="B257" s="297"/>
      <c r="C257" s="298" t="s">
        <v>161</v>
      </c>
      <c r="D257" s="248">
        <f>IF(C257="","",(VLOOKUP(C257,PD!A:B,2,FALSE)))</f>
        <v>12</v>
      </c>
      <c r="E257" s="299" t="s">
        <v>412</v>
      </c>
      <c r="F257" s="299" t="s">
        <v>854</v>
      </c>
      <c r="G257" s="292" t="s">
        <v>701</v>
      </c>
      <c r="H257" s="300">
        <v>9</v>
      </c>
      <c r="I257" s="292" t="s">
        <v>855</v>
      </c>
      <c r="J257" s="300">
        <v>2</v>
      </c>
      <c r="K257" s="293"/>
      <c r="L257" s="291"/>
      <c r="M257" s="292" t="s">
        <v>391</v>
      </c>
      <c r="N257" s="301"/>
      <c r="O257" s="302">
        <v>1</v>
      </c>
      <c r="P257" s="300">
        <v>15</v>
      </c>
      <c r="Q257" s="303">
        <v>15</v>
      </c>
      <c r="R257" s="302">
        <v>1</v>
      </c>
      <c r="S257" s="292"/>
      <c r="T257" s="300"/>
      <c r="U257" s="293"/>
      <c r="V257" s="296" t="s">
        <v>225</v>
      </c>
      <c r="W257" s="292" t="s">
        <v>856</v>
      </c>
      <c r="X257" s="292"/>
      <c r="Y257" s="292"/>
      <c r="Z257" s="303"/>
      <c r="AA257" s="291"/>
      <c r="AB257" s="300"/>
      <c r="AC257" s="293"/>
      <c r="AD257" s="304"/>
      <c r="AE257" s="301"/>
      <c r="AF257" s="296">
        <v>1</v>
      </c>
      <c r="AG257" s="297">
        <v>4</v>
      </c>
      <c r="AH257" s="305">
        <v>825</v>
      </c>
      <c r="AI257" s="306" t="s">
        <v>407</v>
      </c>
      <c r="AJ257" s="302">
        <v>34</v>
      </c>
      <c r="AK257" s="260">
        <f>IF(AJ257="","",(VLOOKUP(AJ257,償却率表!A:B,2,FALSE)))</f>
        <v>0.03</v>
      </c>
      <c r="AL257" s="307" t="s">
        <v>153</v>
      </c>
      <c r="AM257" s="262">
        <f>IF(AL257="","",(VLOOKUP(AL257,PD!G:H,2,FALSE)))</f>
        <v>1</v>
      </c>
      <c r="AN257" s="318" t="s">
        <v>860</v>
      </c>
      <c r="AO257" s="309">
        <v>1991</v>
      </c>
      <c r="AP257" s="319" t="s">
        <v>860</v>
      </c>
      <c r="AQ257" s="266">
        <v>1991</v>
      </c>
      <c r="AR257" s="267">
        <f t="shared" si="115"/>
        <v>23</v>
      </c>
      <c r="AS257" s="293"/>
      <c r="AT257" s="311">
        <v>184473000</v>
      </c>
      <c r="AU257" s="312"/>
      <c r="AV257" s="313"/>
      <c r="AW257" s="314"/>
      <c r="AX257" s="296"/>
      <c r="AY257" s="315" t="s">
        <v>309</v>
      </c>
      <c r="AZ257" s="248">
        <f>IF(AY257="","",(VLOOKUP(AY257,PD!J:K,2,FALSE)))</f>
        <v>1</v>
      </c>
      <c r="BA257" s="300">
        <v>2014</v>
      </c>
      <c r="BB257" s="316"/>
      <c r="BC257" s="291"/>
      <c r="BD257" s="292"/>
      <c r="BE257" s="301"/>
      <c r="BF257" s="274">
        <f t="shared" si="116"/>
        <v>0</v>
      </c>
      <c r="BG257" s="275" t="str">
        <f t="shared" si="117"/>
        <v/>
      </c>
      <c r="BH257" s="276" t="str">
        <f t="shared" si="118"/>
        <v/>
      </c>
      <c r="BI257" s="276" t="str">
        <f t="shared" si="119"/>
        <v/>
      </c>
      <c r="BJ257" s="276" t="str">
        <f t="shared" si="120"/>
        <v/>
      </c>
      <c r="BK257" s="276" t="str">
        <f t="shared" si="121"/>
        <v/>
      </c>
      <c r="BL257" s="276" t="str">
        <f t="shared" si="122"/>
        <v/>
      </c>
      <c r="BM257" s="276" t="str">
        <f t="shared" si="123"/>
        <v/>
      </c>
      <c r="BN257" s="276" t="str">
        <f t="shared" si="124"/>
        <v/>
      </c>
      <c r="BO257" s="276" t="str">
        <f t="shared" si="125"/>
        <v/>
      </c>
      <c r="BP257" s="277" t="str">
        <f t="shared" si="126"/>
        <v/>
      </c>
      <c r="BQ257" s="278"/>
      <c r="BR257" s="279"/>
      <c r="BS257" s="280"/>
      <c r="BT257" s="274">
        <f t="shared" si="127"/>
        <v>0</v>
      </c>
      <c r="BU257" s="275" t="str">
        <f t="shared" si="128"/>
        <v/>
      </c>
      <c r="BV257" s="276" t="str">
        <f t="shared" si="129"/>
        <v/>
      </c>
      <c r="BW257" s="276" t="str">
        <f t="shared" si="130"/>
        <v/>
      </c>
      <c r="BX257" s="276" t="str">
        <f t="shared" si="131"/>
        <v/>
      </c>
      <c r="BY257" s="276" t="str">
        <f t="shared" si="132"/>
        <v/>
      </c>
      <c r="BZ257" s="276" t="str">
        <f t="shared" si="133"/>
        <v/>
      </c>
      <c r="CA257" s="276" t="str">
        <f t="shared" si="134"/>
        <v/>
      </c>
      <c r="CB257" s="276" t="str">
        <f t="shared" si="135"/>
        <v/>
      </c>
      <c r="CC257" s="276" t="str">
        <f t="shared" si="136"/>
        <v/>
      </c>
      <c r="CD257" s="276" t="str">
        <f t="shared" si="137"/>
        <v/>
      </c>
      <c r="CE257" s="277" t="str">
        <f t="shared" si="138"/>
        <v/>
      </c>
      <c r="CF257" s="278"/>
      <c r="CG257" s="281"/>
      <c r="CH257" s="281"/>
      <c r="CI257" s="281"/>
      <c r="CJ257" s="280"/>
      <c r="CK257" s="282">
        <f t="shared" si="139"/>
        <v>0</v>
      </c>
      <c r="CL257" s="283">
        <f t="shared" si="140"/>
        <v>184473000</v>
      </c>
      <c r="CM257" s="284">
        <f t="shared" si="141"/>
        <v>5534190</v>
      </c>
      <c r="CN257" s="284">
        <f t="shared" si="142"/>
        <v>127286370</v>
      </c>
      <c r="CO257" s="284">
        <f t="shared" si="143"/>
        <v>57186630</v>
      </c>
      <c r="CP257" s="280">
        <f t="shared" si="144"/>
        <v>62720820</v>
      </c>
      <c r="CQ257" s="285"/>
      <c r="CR257" s="291"/>
      <c r="CS257" s="293"/>
      <c r="CV257" s="291"/>
      <c r="CW257" s="292"/>
      <c r="CX257" s="292"/>
      <c r="CY257" s="292"/>
      <c r="CZ257" s="292"/>
      <c r="DA257" s="292"/>
      <c r="DB257" s="292"/>
      <c r="DC257" s="292"/>
      <c r="DD257" s="292"/>
      <c r="DE257" s="293"/>
      <c r="DF257" s="291"/>
      <c r="DG257" s="292"/>
      <c r="DH257" s="292"/>
      <c r="DI257" s="292"/>
      <c r="DJ257" s="292"/>
      <c r="DK257" s="292"/>
      <c r="DL257" s="292"/>
      <c r="DM257" s="292"/>
      <c r="DN257" s="292"/>
      <c r="DO257" s="292"/>
      <c r="DP257" s="293"/>
      <c r="DQ257" s="141"/>
      <c r="DR257" s="291"/>
      <c r="DS257" s="292"/>
      <c r="DT257" s="292"/>
      <c r="DU257" s="292"/>
      <c r="DV257" s="292"/>
      <c r="DW257" s="292"/>
      <c r="DX257" s="292"/>
      <c r="DY257" s="292"/>
      <c r="DZ257" s="292"/>
      <c r="EA257" s="292"/>
      <c r="EB257" s="292"/>
      <c r="EC257" s="292"/>
      <c r="ED257" s="292"/>
      <c r="EE257" s="292"/>
      <c r="EF257" s="301"/>
      <c r="EG257" s="301"/>
      <c r="EH257" s="301"/>
      <c r="EI257" s="301"/>
      <c r="EJ257" s="301"/>
      <c r="EK257" s="301"/>
      <c r="EL257" s="301"/>
      <c r="EM257" s="301"/>
      <c r="EN257" s="301"/>
      <c r="EO257" s="317"/>
      <c r="EP257" s="301"/>
      <c r="EQ257" s="293"/>
      <c r="ES257" s="288">
        <f t="shared" si="146"/>
        <v>2014</v>
      </c>
      <c r="ET257" s="289">
        <f t="shared" si="147"/>
        <v>0</v>
      </c>
      <c r="EU257" s="290">
        <f t="shared" si="148"/>
        <v>0</v>
      </c>
      <c r="EV257" s="290">
        <f t="shared" si="149"/>
        <v>0</v>
      </c>
      <c r="EW257" s="290">
        <f t="shared" si="150"/>
        <v>0</v>
      </c>
      <c r="EX257" s="291"/>
      <c r="EY257" s="292"/>
      <c r="EZ257" s="292"/>
      <c r="FA257" s="293"/>
      <c r="FB257" s="294">
        <f t="shared" si="151"/>
        <v>0</v>
      </c>
    </row>
    <row r="258" spans="1:158" s="287" customFormat="1" x14ac:dyDescent="0.15">
      <c r="A258" s="296">
        <v>244</v>
      </c>
      <c r="B258" s="297"/>
      <c r="C258" s="298" t="s">
        <v>161</v>
      </c>
      <c r="D258" s="248">
        <f>IF(C258="","",(VLOOKUP(C258,PD!A:B,2,FALSE)))</f>
        <v>12</v>
      </c>
      <c r="E258" s="299" t="s">
        <v>412</v>
      </c>
      <c r="F258" s="299" t="s">
        <v>861</v>
      </c>
      <c r="G258" s="292" t="s">
        <v>862</v>
      </c>
      <c r="H258" s="300">
        <v>9</v>
      </c>
      <c r="I258" s="292" t="s">
        <v>863</v>
      </c>
      <c r="J258" s="300">
        <v>2</v>
      </c>
      <c r="K258" s="293"/>
      <c r="L258" s="291"/>
      <c r="M258" s="292" t="s">
        <v>391</v>
      </c>
      <c r="N258" s="301"/>
      <c r="O258" s="302">
        <v>1</v>
      </c>
      <c r="P258" s="300">
        <v>15</v>
      </c>
      <c r="Q258" s="303">
        <v>15</v>
      </c>
      <c r="R258" s="302">
        <v>1</v>
      </c>
      <c r="S258" s="292"/>
      <c r="T258" s="300"/>
      <c r="U258" s="293"/>
      <c r="V258" s="296" t="s">
        <v>225</v>
      </c>
      <c r="W258" s="292" t="s">
        <v>864</v>
      </c>
      <c r="X258" s="292"/>
      <c r="Y258" s="292"/>
      <c r="Z258" s="303"/>
      <c r="AA258" s="291"/>
      <c r="AB258" s="300"/>
      <c r="AC258" s="293"/>
      <c r="AD258" s="304"/>
      <c r="AE258" s="301"/>
      <c r="AF258" s="296">
        <v>1</v>
      </c>
      <c r="AG258" s="297">
        <v>4</v>
      </c>
      <c r="AH258" s="305">
        <v>162</v>
      </c>
      <c r="AI258" s="306" t="s">
        <v>407</v>
      </c>
      <c r="AJ258" s="302">
        <v>34</v>
      </c>
      <c r="AK258" s="260">
        <f>IF(AJ258="","",(VLOOKUP(AJ258,償却率表!A:B,2,FALSE)))</f>
        <v>0.03</v>
      </c>
      <c r="AL258" s="307" t="s">
        <v>153</v>
      </c>
      <c r="AM258" s="262">
        <f>IF(AL258="","",(VLOOKUP(AL258,PD!G:H,2,FALSE)))</f>
        <v>1</v>
      </c>
      <c r="AN258" s="318" t="s">
        <v>865</v>
      </c>
      <c r="AO258" s="309">
        <v>1967</v>
      </c>
      <c r="AP258" s="319" t="s">
        <v>865</v>
      </c>
      <c r="AQ258" s="266">
        <v>1967</v>
      </c>
      <c r="AR258" s="267">
        <f t="shared" si="115"/>
        <v>47</v>
      </c>
      <c r="AS258" s="293"/>
      <c r="AT258" s="311"/>
      <c r="AU258" s="312"/>
      <c r="AV258" s="313">
        <v>13340000</v>
      </c>
      <c r="AW258" s="314"/>
      <c r="AX258" s="296">
        <v>1</v>
      </c>
      <c r="AY258" s="315" t="s">
        <v>438</v>
      </c>
      <c r="AZ258" s="248">
        <f>IF(AY258="","",(VLOOKUP(AY258,PD!J:K,2,FALSE)))</f>
        <v>3</v>
      </c>
      <c r="BA258" s="300">
        <v>2014</v>
      </c>
      <c r="BB258" s="316"/>
      <c r="BC258" s="291"/>
      <c r="BD258" s="292"/>
      <c r="BE258" s="301"/>
      <c r="BF258" s="274">
        <f t="shared" si="116"/>
        <v>0</v>
      </c>
      <c r="BG258" s="275" t="str">
        <f t="shared" si="117"/>
        <v/>
      </c>
      <c r="BH258" s="276" t="str">
        <f t="shared" si="118"/>
        <v/>
      </c>
      <c r="BI258" s="276" t="str">
        <f t="shared" si="119"/>
        <v/>
      </c>
      <c r="BJ258" s="276" t="str">
        <f t="shared" si="120"/>
        <v/>
      </c>
      <c r="BK258" s="276" t="str">
        <f t="shared" si="121"/>
        <v/>
      </c>
      <c r="BL258" s="276" t="str">
        <f t="shared" si="122"/>
        <v/>
      </c>
      <c r="BM258" s="276" t="str">
        <f t="shared" si="123"/>
        <v/>
      </c>
      <c r="BN258" s="276" t="str">
        <f t="shared" si="124"/>
        <v/>
      </c>
      <c r="BO258" s="276" t="str">
        <f t="shared" si="125"/>
        <v/>
      </c>
      <c r="BP258" s="277" t="str">
        <f t="shared" si="126"/>
        <v/>
      </c>
      <c r="BQ258" s="278"/>
      <c r="BR258" s="279"/>
      <c r="BS258" s="280"/>
      <c r="BT258" s="274">
        <f t="shared" si="127"/>
        <v>0</v>
      </c>
      <c r="BU258" s="275" t="str">
        <f t="shared" si="128"/>
        <v/>
      </c>
      <c r="BV258" s="276" t="str">
        <f t="shared" si="129"/>
        <v/>
      </c>
      <c r="BW258" s="276" t="str">
        <f t="shared" si="130"/>
        <v/>
      </c>
      <c r="BX258" s="276" t="str">
        <f t="shared" si="131"/>
        <v/>
      </c>
      <c r="BY258" s="276" t="str">
        <f t="shared" si="132"/>
        <v/>
      </c>
      <c r="BZ258" s="276" t="str">
        <f t="shared" si="133"/>
        <v/>
      </c>
      <c r="CA258" s="276" t="str">
        <f t="shared" si="134"/>
        <v/>
      </c>
      <c r="CB258" s="276" t="str">
        <f t="shared" si="135"/>
        <v/>
      </c>
      <c r="CC258" s="276" t="str">
        <f t="shared" si="136"/>
        <v/>
      </c>
      <c r="CD258" s="276" t="str">
        <f t="shared" si="137"/>
        <v/>
      </c>
      <c r="CE258" s="277" t="str">
        <f t="shared" si="138"/>
        <v/>
      </c>
      <c r="CF258" s="278"/>
      <c r="CG258" s="281"/>
      <c r="CH258" s="281"/>
      <c r="CI258" s="281"/>
      <c r="CJ258" s="280"/>
      <c r="CK258" s="282">
        <f t="shared" si="139"/>
        <v>0</v>
      </c>
      <c r="CL258" s="283">
        <f t="shared" si="140"/>
        <v>13340000</v>
      </c>
      <c r="CM258" s="284">
        <f t="shared" si="141"/>
        <v>0</v>
      </c>
      <c r="CN258" s="284">
        <f t="shared" si="142"/>
        <v>13339999</v>
      </c>
      <c r="CO258" s="284">
        <f t="shared" si="143"/>
        <v>1</v>
      </c>
      <c r="CP258" s="280">
        <f t="shared" si="144"/>
        <v>1</v>
      </c>
      <c r="CQ258" s="285"/>
      <c r="CR258" s="291"/>
      <c r="CS258" s="293"/>
      <c r="CV258" s="291"/>
      <c r="CW258" s="292"/>
      <c r="CX258" s="292"/>
      <c r="CY258" s="292"/>
      <c r="CZ258" s="292"/>
      <c r="DA258" s="292"/>
      <c r="DB258" s="292"/>
      <c r="DC258" s="292"/>
      <c r="DD258" s="292"/>
      <c r="DE258" s="293"/>
      <c r="DF258" s="291"/>
      <c r="DG258" s="292"/>
      <c r="DH258" s="292"/>
      <c r="DI258" s="292"/>
      <c r="DJ258" s="292"/>
      <c r="DK258" s="292"/>
      <c r="DL258" s="292"/>
      <c r="DM258" s="292"/>
      <c r="DN258" s="292"/>
      <c r="DO258" s="292"/>
      <c r="DP258" s="293"/>
      <c r="DQ258" s="141"/>
      <c r="DR258" s="291"/>
      <c r="DS258" s="292"/>
      <c r="DT258" s="292"/>
      <c r="DU258" s="292"/>
      <c r="DV258" s="292"/>
      <c r="DW258" s="292"/>
      <c r="DX258" s="292"/>
      <c r="DY258" s="292"/>
      <c r="DZ258" s="292"/>
      <c r="EA258" s="292"/>
      <c r="EB258" s="292"/>
      <c r="EC258" s="292"/>
      <c r="ED258" s="292"/>
      <c r="EE258" s="292"/>
      <c r="EF258" s="301"/>
      <c r="EG258" s="301"/>
      <c r="EH258" s="301"/>
      <c r="EI258" s="301"/>
      <c r="EJ258" s="301"/>
      <c r="EK258" s="301"/>
      <c r="EL258" s="301"/>
      <c r="EM258" s="301"/>
      <c r="EN258" s="301"/>
      <c r="EO258" s="317"/>
      <c r="EP258" s="301"/>
      <c r="EQ258" s="293"/>
      <c r="ES258" s="288">
        <f t="shared" si="146"/>
        <v>2014</v>
      </c>
      <c r="ET258" s="289">
        <f t="shared" si="147"/>
        <v>0</v>
      </c>
      <c r="EU258" s="290">
        <f t="shared" si="148"/>
        <v>0</v>
      </c>
      <c r="EV258" s="290">
        <f t="shared" si="149"/>
        <v>0</v>
      </c>
      <c r="EW258" s="290">
        <f t="shared" si="150"/>
        <v>0</v>
      </c>
      <c r="EX258" s="291"/>
      <c r="EY258" s="292"/>
      <c r="EZ258" s="292"/>
      <c r="FA258" s="293"/>
      <c r="FB258" s="294">
        <f t="shared" si="151"/>
        <v>0</v>
      </c>
    </row>
    <row r="259" spans="1:158" s="287" customFormat="1" x14ac:dyDescent="0.15">
      <c r="A259" s="296">
        <v>245</v>
      </c>
      <c r="B259" s="297"/>
      <c r="C259" s="298" t="s">
        <v>161</v>
      </c>
      <c r="D259" s="248">
        <f>IF(C259="","",(VLOOKUP(C259,PD!A:B,2,FALSE)))</f>
        <v>12</v>
      </c>
      <c r="E259" s="299" t="s">
        <v>412</v>
      </c>
      <c r="F259" s="299" t="s">
        <v>866</v>
      </c>
      <c r="G259" s="292" t="s">
        <v>846</v>
      </c>
      <c r="H259" s="300">
        <v>9</v>
      </c>
      <c r="I259" s="292" t="s">
        <v>867</v>
      </c>
      <c r="J259" s="300">
        <v>3</v>
      </c>
      <c r="K259" s="293"/>
      <c r="L259" s="291"/>
      <c r="M259" s="292" t="s">
        <v>391</v>
      </c>
      <c r="N259" s="301"/>
      <c r="O259" s="302">
        <v>1</v>
      </c>
      <c r="P259" s="300">
        <v>15</v>
      </c>
      <c r="Q259" s="303">
        <v>15</v>
      </c>
      <c r="R259" s="302">
        <v>1</v>
      </c>
      <c r="S259" s="292"/>
      <c r="T259" s="300"/>
      <c r="U259" s="293"/>
      <c r="V259" s="296" t="s">
        <v>225</v>
      </c>
      <c r="W259" s="292" t="s">
        <v>868</v>
      </c>
      <c r="X259" s="292"/>
      <c r="Y259" s="292"/>
      <c r="Z259" s="303"/>
      <c r="AA259" s="291"/>
      <c r="AB259" s="300"/>
      <c r="AC259" s="293"/>
      <c r="AD259" s="304"/>
      <c r="AE259" s="301"/>
      <c r="AF259" s="296">
        <v>3</v>
      </c>
      <c r="AG259" s="297">
        <v>2</v>
      </c>
      <c r="AH259" s="305">
        <v>1337</v>
      </c>
      <c r="AI259" s="306" t="s">
        <v>407</v>
      </c>
      <c r="AJ259" s="302">
        <v>47</v>
      </c>
      <c r="AK259" s="260">
        <f>IF(AJ259="","",(VLOOKUP(AJ259,償却率表!A:B,2,FALSE)))</f>
        <v>2.1999999999999999E-2</v>
      </c>
      <c r="AL259" s="307" t="s">
        <v>153</v>
      </c>
      <c r="AM259" s="262">
        <f>IF(AL259="","",(VLOOKUP(AL259,PD!G:H,2,FALSE)))</f>
        <v>1</v>
      </c>
      <c r="AN259" s="318" t="s">
        <v>869</v>
      </c>
      <c r="AO259" s="309">
        <v>1971</v>
      </c>
      <c r="AP259" s="319" t="s">
        <v>869</v>
      </c>
      <c r="AQ259" s="266">
        <v>1971</v>
      </c>
      <c r="AR259" s="267">
        <f t="shared" si="115"/>
        <v>43</v>
      </c>
      <c r="AS259" s="293"/>
      <c r="AT259" s="311">
        <v>61480000</v>
      </c>
      <c r="AU259" s="312"/>
      <c r="AV259" s="313"/>
      <c r="AW259" s="314"/>
      <c r="AX259" s="296"/>
      <c r="AY259" s="315" t="s">
        <v>309</v>
      </c>
      <c r="AZ259" s="248">
        <f>IF(AY259="","",(VLOOKUP(AY259,PD!J:K,2,FALSE)))</f>
        <v>1</v>
      </c>
      <c r="BA259" s="300">
        <v>2014</v>
      </c>
      <c r="BB259" s="316"/>
      <c r="BC259" s="291"/>
      <c r="BD259" s="292"/>
      <c r="BE259" s="301"/>
      <c r="BF259" s="274">
        <f t="shared" si="116"/>
        <v>0</v>
      </c>
      <c r="BG259" s="275" t="str">
        <f t="shared" si="117"/>
        <v/>
      </c>
      <c r="BH259" s="276" t="str">
        <f t="shared" si="118"/>
        <v/>
      </c>
      <c r="BI259" s="276" t="str">
        <f t="shared" si="119"/>
        <v/>
      </c>
      <c r="BJ259" s="276" t="str">
        <f t="shared" si="120"/>
        <v/>
      </c>
      <c r="BK259" s="276" t="str">
        <f t="shared" si="121"/>
        <v/>
      </c>
      <c r="BL259" s="276" t="str">
        <f t="shared" si="122"/>
        <v/>
      </c>
      <c r="BM259" s="276" t="str">
        <f t="shared" si="123"/>
        <v/>
      </c>
      <c r="BN259" s="276" t="str">
        <f t="shared" si="124"/>
        <v/>
      </c>
      <c r="BO259" s="276" t="str">
        <f t="shared" si="125"/>
        <v/>
      </c>
      <c r="BP259" s="277" t="str">
        <f t="shared" si="126"/>
        <v/>
      </c>
      <c r="BQ259" s="278"/>
      <c r="BR259" s="279"/>
      <c r="BS259" s="280"/>
      <c r="BT259" s="274">
        <f t="shared" si="127"/>
        <v>0</v>
      </c>
      <c r="BU259" s="275" t="str">
        <f t="shared" si="128"/>
        <v/>
      </c>
      <c r="BV259" s="276" t="str">
        <f t="shared" si="129"/>
        <v/>
      </c>
      <c r="BW259" s="276" t="str">
        <f t="shared" si="130"/>
        <v/>
      </c>
      <c r="BX259" s="276" t="str">
        <f t="shared" si="131"/>
        <v/>
      </c>
      <c r="BY259" s="276" t="str">
        <f t="shared" si="132"/>
        <v/>
      </c>
      <c r="BZ259" s="276" t="str">
        <f t="shared" si="133"/>
        <v/>
      </c>
      <c r="CA259" s="276" t="str">
        <f t="shared" si="134"/>
        <v/>
      </c>
      <c r="CB259" s="276" t="str">
        <f t="shared" si="135"/>
        <v/>
      </c>
      <c r="CC259" s="276" t="str">
        <f t="shared" si="136"/>
        <v/>
      </c>
      <c r="CD259" s="276" t="str">
        <f t="shared" si="137"/>
        <v/>
      </c>
      <c r="CE259" s="277" t="str">
        <f t="shared" si="138"/>
        <v/>
      </c>
      <c r="CF259" s="278"/>
      <c r="CG259" s="281"/>
      <c r="CH259" s="281"/>
      <c r="CI259" s="281"/>
      <c r="CJ259" s="280"/>
      <c r="CK259" s="282">
        <f t="shared" si="139"/>
        <v>0</v>
      </c>
      <c r="CL259" s="283">
        <f t="shared" si="140"/>
        <v>61480000</v>
      </c>
      <c r="CM259" s="284">
        <f t="shared" si="141"/>
        <v>1352560</v>
      </c>
      <c r="CN259" s="284">
        <f t="shared" si="142"/>
        <v>58160080</v>
      </c>
      <c r="CO259" s="284">
        <f t="shared" si="143"/>
        <v>3319920</v>
      </c>
      <c r="CP259" s="280">
        <f t="shared" si="144"/>
        <v>4672480</v>
      </c>
      <c r="CQ259" s="285"/>
      <c r="CR259" s="291"/>
      <c r="CS259" s="293"/>
      <c r="CV259" s="291"/>
      <c r="CW259" s="292"/>
      <c r="CX259" s="292"/>
      <c r="CY259" s="292"/>
      <c r="CZ259" s="292"/>
      <c r="DA259" s="292"/>
      <c r="DB259" s="292"/>
      <c r="DC259" s="292"/>
      <c r="DD259" s="292"/>
      <c r="DE259" s="293"/>
      <c r="DF259" s="291"/>
      <c r="DG259" s="292"/>
      <c r="DH259" s="292"/>
      <c r="DI259" s="292"/>
      <c r="DJ259" s="292"/>
      <c r="DK259" s="292"/>
      <c r="DL259" s="292"/>
      <c r="DM259" s="292"/>
      <c r="DN259" s="292"/>
      <c r="DO259" s="292"/>
      <c r="DP259" s="293"/>
      <c r="DQ259" s="141"/>
      <c r="DR259" s="291"/>
      <c r="DS259" s="292"/>
      <c r="DT259" s="292"/>
      <c r="DU259" s="292"/>
      <c r="DV259" s="292"/>
      <c r="DW259" s="292"/>
      <c r="DX259" s="292"/>
      <c r="DY259" s="292"/>
      <c r="DZ259" s="292"/>
      <c r="EA259" s="292"/>
      <c r="EB259" s="292"/>
      <c r="EC259" s="292"/>
      <c r="ED259" s="292"/>
      <c r="EE259" s="292"/>
      <c r="EF259" s="301"/>
      <c r="EG259" s="301"/>
      <c r="EH259" s="301"/>
      <c r="EI259" s="301"/>
      <c r="EJ259" s="301"/>
      <c r="EK259" s="301"/>
      <c r="EL259" s="301"/>
      <c r="EM259" s="301"/>
      <c r="EN259" s="301"/>
      <c r="EO259" s="317"/>
      <c r="EP259" s="301"/>
      <c r="EQ259" s="293"/>
      <c r="ES259" s="288">
        <f t="shared" si="146"/>
        <v>2014</v>
      </c>
      <c r="ET259" s="289">
        <f t="shared" si="147"/>
        <v>0</v>
      </c>
      <c r="EU259" s="290">
        <f t="shared" si="148"/>
        <v>0</v>
      </c>
      <c r="EV259" s="290">
        <f t="shared" si="149"/>
        <v>0</v>
      </c>
      <c r="EW259" s="290">
        <f t="shared" si="150"/>
        <v>0</v>
      </c>
      <c r="EX259" s="291"/>
      <c r="EY259" s="292"/>
      <c r="EZ259" s="292"/>
      <c r="FA259" s="293"/>
      <c r="FB259" s="294">
        <f t="shared" si="151"/>
        <v>0</v>
      </c>
    </row>
    <row r="260" spans="1:158" s="287" customFormat="1" x14ac:dyDescent="0.15">
      <c r="A260" s="296">
        <v>246</v>
      </c>
      <c r="B260" s="297"/>
      <c r="C260" s="298" t="s">
        <v>161</v>
      </c>
      <c r="D260" s="248">
        <f>IF(C260="","",(VLOOKUP(C260,PD!A:B,2,FALSE)))</f>
        <v>12</v>
      </c>
      <c r="E260" s="299" t="s">
        <v>412</v>
      </c>
      <c r="F260" s="299" t="s">
        <v>866</v>
      </c>
      <c r="G260" s="292" t="s">
        <v>846</v>
      </c>
      <c r="H260" s="300">
        <v>9</v>
      </c>
      <c r="I260" s="292" t="s">
        <v>867</v>
      </c>
      <c r="J260" s="300">
        <v>3</v>
      </c>
      <c r="K260" s="293"/>
      <c r="L260" s="291"/>
      <c r="M260" s="292" t="s">
        <v>391</v>
      </c>
      <c r="N260" s="301"/>
      <c r="O260" s="302">
        <v>1</v>
      </c>
      <c r="P260" s="300">
        <v>15</v>
      </c>
      <c r="Q260" s="303">
        <v>15</v>
      </c>
      <c r="R260" s="302">
        <v>1</v>
      </c>
      <c r="S260" s="292"/>
      <c r="T260" s="300"/>
      <c r="U260" s="293"/>
      <c r="V260" s="296" t="s">
        <v>225</v>
      </c>
      <c r="W260" s="292" t="s">
        <v>868</v>
      </c>
      <c r="X260" s="292"/>
      <c r="Y260" s="292"/>
      <c r="Z260" s="303"/>
      <c r="AA260" s="291"/>
      <c r="AB260" s="300"/>
      <c r="AC260" s="293"/>
      <c r="AD260" s="304"/>
      <c r="AE260" s="301"/>
      <c r="AF260" s="296">
        <v>3</v>
      </c>
      <c r="AG260" s="297">
        <v>2</v>
      </c>
      <c r="AH260" s="305">
        <v>1031</v>
      </c>
      <c r="AI260" s="306" t="s">
        <v>407</v>
      </c>
      <c r="AJ260" s="302">
        <v>47</v>
      </c>
      <c r="AK260" s="260">
        <f>IF(AJ260="","",(VLOOKUP(AJ260,償却率表!A:B,2,FALSE)))</f>
        <v>2.1999999999999999E-2</v>
      </c>
      <c r="AL260" s="307" t="s">
        <v>153</v>
      </c>
      <c r="AM260" s="262">
        <f>IF(AL260="","",(VLOOKUP(AL260,PD!G:H,2,FALSE)))</f>
        <v>1</v>
      </c>
      <c r="AN260" s="318" t="s">
        <v>870</v>
      </c>
      <c r="AO260" s="309">
        <v>1972</v>
      </c>
      <c r="AP260" s="319" t="s">
        <v>870</v>
      </c>
      <c r="AQ260" s="266">
        <v>1972</v>
      </c>
      <c r="AR260" s="267">
        <f t="shared" si="115"/>
        <v>42</v>
      </c>
      <c r="AS260" s="293"/>
      <c r="AT260" s="311"/>
      <c r="AU260" s="312"/>
      <c r="AV260" s="313">
        <v>140570000</v>
      </c>
      <c r="AW260" s="314"/>
      <c r="AX260" s="296">
        <v>1</v>
      </c>
      <c r="AY260" s="315" t="s">
        <v>438</v>
      </c>
      <c r="AZ260" s="248">
        <f>IF(AY260="","",(VLOOKUP(AY260,PD!J:K,2,FALSE)))</f>
        <v>3</v>
      </c>
      <c r="BA260" s="300">
        <v>2014</v>
      </c>
      <c r="BB260" s="316"/>
      <c r="BC260" s="291"/>
      <c r="BD260" s="292"/>
      <c r="BE260" s="301"/>
      <c r="BF260" s="274">
        <f t="shared" si="116"/>
        <v>0</v>
      </c>
      <c r="BG260" s="275" t="str">
        <f t="shared" si="117"/>
        <v/>
      </c>
      <c r="BH260" s="276" t="str">
        <f t="shared" si="118"/>
        <v/>
      </c>
      <c r="BI260" s="276" t="str">
        <f t="shared" si="119"/>
        <v/>
      </c>
      <c r="BJ260" s="276" t="str">
        <f t="shared" si="120"/>
        <v/>
      </c>
      <c r="BK260" s="276" t="str">
        <f t="shared" si="121"/>
        <v/>
      </c>
      <c r="BL260" s="276" t="str">
        <f t="shared" si="122"/>
        <v/>
      </c>
      <c r="BM260" s="276" t="str">
        <f t="shared" si="123"/>
        <v/>
      </c>
      <c r="BN260" s="276" t="str">
        <f t="shared" si="124"/>
        <v/>
      </c>
      <c r="BO260" s="276" t="str">
        <f t="shared" si="125"/>
        <v/>
      </c>
      <c r="BP260" s="277" t="str">
        <f t="shared" si="126"/>
        <v/>
      </c>
      <c r="BQ260" s="278"/>
      <c r="BR260" s="279"/>
      <c r="BS260" s="280"/>
      <c r="BT260" s="274">
        <f t="shared" si="127"/>
        <v>0</v>
      </c>
      <c r="BU260" s="275" t="str">
        <f t="shared" si="128"/>
        <v/>
      </c>
      <c r="BV260" s="276" t="str">
        <f t="shared" si="129"/>
        <v/>
      </c>
      <c r="BW260" s="276" t="str">
        <f t="shared" si="130"/>
        <v/>
      </c>
      <c r="BX260" s="276" t="str">
        <f t="shared" si="131"/>
        <v/>
      </c>
      <c r="BY260" s="276" t="str">
        <f t="shared" si="132"/>
        <v/>
      </c>
      <c r="BZ260" s="276" t="str">
        <f t="shared" si="133"/>
        <v/>
      </c>
      <c r="CA260" s="276" t="str">
        <f t="shared" si="134"/>
        <v/>
      </c>
      <c r="CB260" s="276" t="str">
        <f t="shared" si="135"/>
        <v/>
      </c>
      <c r="CC260" s="276" t="str">
        <f t="shared" si="136"/>
        <v/>
      </c>
      <c r="CD260" s="276" t="str">
        <f t="shared" si="137"/>
        <v/>
      </c>
      <c r="CE260" s="277" t="str">
        <f t="shared" si="138"/>
        <v/>
      </c>
      <c r="CF260" s="278"/>
      <c r="CG260" s="281"/>
      <c r="CH260" s="281"/>
      <c r="CI260" s="281"/>
      <c r="CJ260" s="280"/>
      <c r="CK260" s="282">
        <f t="shared" si="139"/>
        <v>0</v>
      </c>
      <c r="CL260" s="283">
        <f t="shared" si="140"/>
        <v>140570000</v>
      </c>
      <c r="CM260" s="284">
        <f t="shared" si="141"/>
        <v>3092540</v>
      </c>
      <c r="CN260" s="284">
        <f t="shared" si="142"/>
        <v>129886680</v>
      </c>
      <c r="CO260" s="284">
        <f t="shared" si="143"/>
        <v>10683320</v>
      </c>
      <c r="CP260" s="280">
        <f t="shared" si="144"/>
        <v>13775860</v>
      </c>
      <c r="CQ260" s="285"/>
      <c r="CR260" s="291"/>
      <c r="CS260" s="293"/>
      <c r="CV260" s="291"/>
      <c r="CW260" s="292"/>
      <c r="CX260" s="292"/>
      <c r="CY260" s="292"/>
      <c r="CZ260" s="292"/>
      <c r="DA260" s="292"/>
      <c r="DB260" s="292"/>
      <c r="DC260" s="292"/>
      <c r="DD260" s="292"/>
      <c r="DE260" s="293"/>
      <c r="DF260" s="291"/>
      <c r="DG260" s="292"/>
      <c r="DH260" s="292"/>
      <c r="DI260" s="292"/>
      <c r="DJ260" s="292"/>
      <c r="DK260" s="292"/>
      <c r="DL260" s="292"/>
      <c r="DM260" s="292"/>
      <c r="DN260" s="292"/>
      <c r="DO260" s="292"/>
      <c r="DP260" s="293"/>
      <c r="DQ260" s="141"/>
      <c r="DR260" s="291"/>
      <c r="DS260" s="292"/>
      <c r="DT260" s="292"/>
      <c r="DU260" s="292"/>
      <c r="DV260" s="292"/>
      <c r="DW260" s="292"/>
      <c r="DX260" s="292"/>
      <c r="DY260" s="292"/>
      <c r="DZ260" s="292"/>
      <c r="EA260" s="292"/>
      <c r="EB260" s="292"/>
      <c r="EC260" s="292"/>
      <c r="ED260" s="292"/>
      <c r="EE260" s="292"/>
      <c r="EF260" s="301"/>
      <c r="EG260" s="301"/>
      <c r="EH260" s="301"/>
      <c r="EI260" s="301"/>
      <c r="EJ260" s="301"/>
      <c r="EK260" s="301"/>
      <c r="EL260" s="301"/>
      <c r="EM260" s="301"/>
      <c r="EN260" s="301"/>
      <c r="EO260" s="317"/>
      <c r="EP260" s="301"/>
      <c r="EQ260" s="293"/>
      <c r="ES260" s="288">
        <f t="shared" si="146"/>
        <v>2014</v>
      </c>
      <c r="ET260" s="289">
        <f t="shared" si="147"/>
        <v>0</v>
      </c>
      <c r="EU260" s="290">
        <f t="shared" si="148"/>
        <v>0</v>
      </c>
      <c r="EV260" s="290">
        <f t="shared" si="149"/>
        <v>0</v>
      </c>
      <c r="EW260" s="290">
        <f t="shared" si="150"/>
        <v>0</v>
      </c>
      <c r="EX260" s="291"/>
      <c r="EY260" s="292"/>
      <c r="EZ260" s="292"/>
      <c r="FA260" s="293"/>
      <c r="FB260" s="294">
        <f t="shared" si="151"/>
        <v>0</v>
      </c>
    </row>
    <row r="261" spans="1:158" s="287" customFormat="1" x14ac:dyDescent="0.15">
      <c r="A261" s="296">
        <v>247</v>
      </c>
      <c r="B261" s="297"/>
      <c r="C261" s="298" t="s">
        <v>161</v>
      </c>
      <c r="D261" s="248">
        <f>IF(C261="","",(VLOOKUP(C261,PD!A:B,2,FALSE)))</f>
        <v>12</v>
      </c>
      <c r="E261" s="299" t="s">
        <v>412</v>
      </c>
      <c r="F261" s="299" t="s">
        <v>866</v>
      </c>
      <c r="G261" s="292" t="s">
        <v>559</v>
      </c>
      <c r="H261" s="300">
        <v>9</v>
      </c>
      <c r="I261" s="292" t="s">
        <v>867</v>
      </c>
      <c r="J261" s="300">
        <v>3</v>
      </c>
      <c r="K261" s="293"/>
      <c r="L261" s="291"/>
      <c r="M261" s="292" t="s">
        <v>391</v>
      </c>
      <c r="N261" s="301"/>
      <c r="O261" s="302">
        <v>1</v>
      </c>
      <c r="P261" s="300">
        <v>15</v>
      </c>
      <c r="Q261" s="303">
        <v>15</v>
      </c>
      <c r="R261" s="302">
        <v>1</v>
      </c>
      <c r="S261" s="292"/>
      <c r="T261" s="300"/>
      <c r="U261" s="293"/>
      <c r="V261" s="296" t="s">
        <v>225</v>
      </c>
      <c r="W261" s="292" t="s">
        <v>868</v>
      </c>
      <c r="X261" s="292"/>
      <c r="Y261" s="292"/>
      <c r="Z261" s="303"/>
      <c r="AA261" s="291"/>
      <c r="AB261" s="300"/>
      <c r="AC261" s="293"/>
      <c r="AD261" s="304"/>
      <c r="AE261" s="301"/>
      <c r="AF261" s="296">
        <v>2</v>
      </c>
      <c r="AG261" s="297">
        <v>2</v>
      </c>
      <c r="AH261" s="305">
        <v>204</v>
      </c>
      <c r="AI261" s="306" t="s">
        <v>407</v>
      </c>
      <c r="AJ261" s="302">
        <v>38</v>
      </c>
      <c r="AK261" s="260">
        <f>IF(AJ261="","",(VLOOKUP(AJ261,償却率表!A:B,2,FALSE)))</f>
        <v>2.7E-2</v>
      </c>
      <c r="AL261" s="307" t="s">
        <v>153</v>
      </c>
      <c r="AM261" s="262">
        <f>IF(AL261="","",(VLOOKUP(AL261,PD!G:H,2,FALSE)))</f>
        <v>1</v>
      </c>
      <c r="AN261" s="318" t="s">
        <v>870</v>
      </c>
      <c r="AO261" s="309">
        <v>1972</v>
      </c>
      <c r="AP261" s="319" t="s">
        <v>870</v>
      </c>
      <c r="AQ261" s="266">
        <v>1972</v>
      </c>
      <c r="AR261" s="267">
        <f t="shared" si="115"/>
        <v>42</v>
      </c>
      <c r="AS261" s="293"/>
      <c r="AT261" s="311"/>
      <c r="AU261" s="312"/>
      <c r="AV261" s="313">
        <v>27810000</v>
      </c>
      <c r="AW261" s="314"/>
      <c r="AX261" s="296">
        <v>1</v>
      </c>
      <c r="AY261" s="315" t="s">
        <v>438</v>
      </c>
      <c r="AZ261" s="248">
        <f>IF(AY261="","",(VLOOKUP(AY261,PD!J:K,2,FALSE)))</f>
        <v>3</v>
      </c>
      <c r="BA261" s="300">
        <v>2014</v>
      </c>
      <c r="BB261" s="316"/>
      <c r="BC261" s="291"/>
      <c r="BD261" s="292"/>
      <c r="BE261" s="301"/>
      <c r="BF261" s="274">
        <f t="shared" si="116"/>
        <v>0</v>
      </c>
      <c r="BG261" s="275" t="str">
        <f t="shared" si="117"/>
        <v/>
      </c>
      <c r="BH261" s="276" t="str">
        <f t="shared" si="118"/>
        <v/>
      </c>
      <c r="BI261" s="276" t="str">
        <f t="shared" si="119"/>
        <v/>
      </c>
      <c r="BJ261" s="276" t="str">
        <f t="shared" si="120"/>
        <v/>
      </c>
      <c r="BK261" s="276" t="str">
        <f t="shared" si="121"/>
        <v/>
      </c>
      <c r="BL261" s="276" t="str">
        <f t="shared" si="122"/>
        <v/>
      </c>
      <c r="BM261" s="276" t="str">
        <f t="shared" si="123"/>
        <v/>
      </c>
      <c r="BN261" s="276" t="str">
        <f t="shared" si="124"/>
        <v/>
      </c>
      <c r="BO261" s="276" t="str">
        <f t="shared" si="125"/>
        <v/>
      </c>
      <c r="BP261" s="277" t="str">
        <f t="shared" si="126"/>
        <v/>
      </c>
      <c r="BQ261" s="278"/>
      <c r="BR261" s="279"/>
      <c r="BS261" s="280"/>
      <c r="BT261" s="274">
        <f t="shared" si="127"/>
        <v>0</v>
      </c>
      <c r="BU261" s="275" t="str">
        <f t="shared" si="128"/>
        <v/>
      </c>
      <c r="BV261" s="276" t="str">
        <f t="shared" si="129"/>
        <v/>
      </c>
      <c r="BW261" s="276" t="str">
        <f t="shared" si="130"/>
        <v/>
      </c>
      <c r="BX261" s="276" t="str">
        <f t="shared" si="131"/>
        <v/>
      </c>
      <c r="BY261" s="276" t="str">
        <f t="shared" si="132"/>
        <v/>
      </c>
      <c r="BZ261" s="276" t="str">
        <f t="shared" si="133"/>
        <v/>
      </c>
      <c r="CA261" s="276" t="str">
        <f t="shared" si="134"/>
        <v/>
      </c>
      <c r="CB261" s="276" t="str">
        <f t="shared" si="135"/>
        <v/>
      </c>
      <c r="CC261" s="276" t="str">
        <f t="shared" si="136"/>
        <v/>
      </c>
      <c r="CD261" s="276" t="str">
        <f t="shared" si="137"/>
        <v/>
      </c>
      <c r="CE261" s="277" t="str">
        <f t="shared" si="138"/>
        <v/>
      </c>
      <c r="CF261" s="278"/>
      <c r="CG261" s="281"/>
      <c r="CH261" s="281"/>
      <c r="CI261" s="281"/>
      <c r="CJ261" s="280"/>
      <c r="CK261" s="282">
        <f t="shared" si="139"/>
        <v>0</v>
      </c>
      <c r="CL261" s="283">
        <f t="shared" si="140"/>
        <v>27810000</v>
      </c>
      <c r="CM261" s="284">
        <f t="shared" si="141"/>
        <v>0</v>
      </c>
      <c r="CN261" s="284">
        <f t="shared" si="142"/>
        <v>27809999</v>
      </c>
      <c r="CO261" s="284">
        <f t="shared" si="143"/>
        <v>1</v>
      </c>
      <c r="CP261" s="280">
        <f t="shared" si="144"/>
        <v>1</v>
      </c>
      <c r="CQ261" s="285"/>
      <c r="CR261" s="291"/>
      <c r="CS261" s="293"/>
      <c r="CV261" s="291"/>
      <c r="CW261" s="292"/>
      <c r="CX261" s="292"/>
      <c r="CY261" s="292"/>
      <c r="CZ261" s="292"/>
      <c r="DA261" s="292"/>
      <c r="DB261" s="292"/>
      <c r="DC261" s="292"/>
      <c r="DD261" s="292"/>
      <c r="DE261" s="293"/>
      <c r="DF261" s="291"/>
      <c r="DG261" s="292"/>
      <c r="DH261" s="292"/>
      <c r="DI261" s="292"/>
      <c r="DJ261" s="292"/>
      <c r="DK261" s="292"/>
      <c r="DL261" s="292"/>
      <c r="DM261" s="292"/>
      <c r="DN261" s="292"/>
      <c r="DO261" s="292"/>
      <c r="DP261" s="293"/>
      <c r="DQ261" s="141"/>
      <c r="DR261" s="291"/>
      <c r="DS261" s="292"/>
      <c r="DT261" s="292"/>
      <c r="DU261" s="292"/>
      <c r="DV261" s="292"/>
      <c r="DW261" s="292"/>
      <c r="DX261" s="292"/>
      <c r="DY261" s="292"/>
      <c r="DZ261" s="292"/>
      <c r="EA261" s="292"/>
      <c r="EB261" s="292"/>
      <c r="EC261" s="292"/>
      <c r="ED261" s="292"/>
      <c r="EE261" s="292"/>
      <c r="EF261" s="301"/>
      <c r="EG261" s="301"/>
      <c r="EH261" s="301"/>
      <c r="EI261" s="301"/>
      <c r="EJ261" s="301"/>
      <c r="EK261" s="301"/>
      <c r="EL261" s="301"/>
      <c r="EM261" s="301"/>
      <c r="EN261" s="301"/>
      <c r="EO261" s="317"/>
      <c r="EP261" s="301"/>
      <c r="EQ261" s="293"/>
      <c r="ES261" s="288">
        <f t="shared" si="146"/>
        <v>2014</v>
      </c>
      <c r="ET261" s="289">
        <f t="shared" si="147"/>
        <v>0</v>
      </c>
      <c r="EU261" s="290">
        <f t="shared" si="148"/>
        <v>0</v>
      </c>
      <c r="EV261" s="290">
        <f t="shared" si="149"/>
        <v>0</v>
      </c>
      <c r="EW261" s="290">
        <f t="shared" si="150"/>
        <v>0</v>
      </c>
      <c r="EX261" s="291"/>
      <c r="EY261" s="292"/>
      <c r="EZ261" s="292"/>
      <c r="FA261" s="293"/>
      <c r="FB261" s="294">
        <f t="shared" si="151"/>
        <v>0</v>
      </c>
    </row>
    <row r="262" spans="1:158" s="287" customFormat="1" x14ac:dyDescent="0.15">
      <c r="A262" s="296">
        <v>248</v>
      </c>
      <c r="B262" s="297"/>
      <c r="C262" s="298" t="s">
        <v>161</v>
      </c>
      <c r="D262" s="248">
        <f>IF(C262="","",(VLOOKUP(C262,PD!A:B,2,FALSE)))</f>
        <v>12</v>
      </c>
      <c r="E262" s="299" t="s">
        <v>412</v>
      </c>
      <c r="F262" s="299" t="s">
        <v>866</v>
      </c>
      <c r="G262" s="292" t="s">
        <v>846</v>
      </c>
      <c r="H262" s="300">
        <v>9</v>
      </c>
      <c r="I262" s="292" t="s">
        <v>867</v>
      </c>
      <c r="J262" s="300">
        <v>3</v>
      </c>
      <c r="K262" s="293"/>
      <c r="L262" s="291"/>
      <c r="M262" s="292" t="s">
        <v>391</v>
      </c>
      <c r="N262" s="301"/>
      <c r="O262" s="302">
        <v>1</v>
      </c>
      <c r="P262" s="300">
        <v>15</v>
      </c>
      <c r="Q262" s="303">
        <v>15</v>
      </c>
      <c r="R262" s="302">
        <v>1</v>
      </c>
      <c r="S262" s="292"/>
      <c r="T262" s="300"/>
      <c r="U262" s="293"/>
      <c r="V262" s="296" t="s">
        <v>225</v>
      </c>
      <c r="W262" s="292" t="s">
        <v>868</v>
      </c>
      <c r="X262" s="292"/>
      <c r="Y262" s="292"/>
      <c r="Z262" s="303"/>
      <c r="AA262" s="291"/>
      <c r="AB262" s="300"/>
      <c r="AC262" s="293"/>
      <c r="AD262" s="304"/>
      <c r="AE262" s="301"/>
      <c r="AF262" s="296">
        <v>2</v>
      </c>
      <c r="AG262" s="297">
        <v>2</v>
      </c>
      <c r="AH262" s="305">
        <v>1110</v>
      </c>
      <c r="AI262" s="306" t="s">
        <v>407</v>
      </c>
      <c r="AJ262" s="302">
        <v>47</v>
      </c>
      <c r="AK262" s="260">
        <f>IF(AJ262="","",(VLOOKUP(AJ262,償却率表!A:B,2,FALSE)))</f>
        <v>2.1999999999999999E-2</v>
      </c>
      <c r="AL262" s="307" t="s">
        <v>153</v>
      </c>
      <c r="AM262" s="262">
        <f>IF(AL262="","",(VLOOKUP(AL262,PD!G:H,2,FALSE)))</f>
        <v>1</v>
      </c>
      <c r="AN262" s="318" t="s">
        <v>871</v>
      </c>
      <c r="AO262" s="309">
        <v>1976</v>
      </c>
      <c r="AP262" s="319" t="s">
        <v>871</v>
      </c>
      <c r="AQ262" s="266">
        <v>1976</v>
      </c>
      <c r="AR262" s="267">
        <f t="shared" si="115"/>
        <v>38</v>
      </c>
      <c r="AS262" s="293"/>
      <c r="AT262" s="311"/>
      <c r="AU262" s="312"/>
      <c r="AV262" s="313">
        <v>148350000</v>
      </c>
      <c r="AW262" s="314"/>
      <c r="AX262" s="296">
        <v>1</v>
      </c>
      <c r="AY262" s="315" t="s">
        <v>438</v>
      </c>
      <c r="AZ262" s="248">
        <f>IF(AY262="","",(VLOOKUP(AY262,PD!J:K,2,FALSE)))</f>
        <v>3</v>
      </c>
      <c r="BA262" s="300">
        <v>2014</v>
      </c>
      <c r="BB262" s="316"/>
      <c r="BC262" s="291"/>
      <c r="BD262" s="292"/>
      <c r="BE262" s="301"/>
      <c r="BF262" s="274">
        <f t="shared" si="116"/>
        <v>0</v>
      </c>
      <c r="BG262" s="275" t="str">
        <f t="shared" si="117"/>
        <v/>
      </c>
      <c r="BH262" s="276" t="str">
        <f t="shared" si="118"/>
        <v/>
      </c>
      <c r="BI262" s="276" t="str">
        <f t="shared" si="119"/>
        <v/>
      </c>
      <c r="BJ262" s="276" t="str">
        <f t="shared" si="120"/>
        <v/>
      </c>
      <c r="BK262" s="276" t="str">
        <f t="shared" si="121"/>
        <v/>
      </c>
      <c r="BL262" s="276" t="str">
        <f t="shared" si="122"/>
        <v/>
      </c>
      <c r="BM262" s="276" t="str">
        <f t="shared" si="123"/>
        <v/>
      </c>
      <c r="BN262" s="276" t="str">
        <f t="shared" si="124"/>
        <v/>
      </c>
      <c r="BO262" s="276" t="str">
        <f t="shared" si="125"/>
        <v/>
      </c>
      <c r="BP262" s="277" t="str">
        <f t="shared" si="126"/>
        <v/>
      </c>
      <c r="BQ262" s="278"/>
      <c r="BR262" s="279"/>
      <c r="BS262" s="280"/>
      <c r="BT262" s="274">
        <f t="shared" si="127"/>
        <v>0</v>
      </c>
      <c r="BU262" s="275" t="str">
        <f t="shared" si="128"/>
        <v/>
      </c>
      <c r="BV262" s="276" t="str">
        <f t="shared" si="129"/>
        <v/>
      </c>
      <c r="BW262" s="276" t="str">
        <f t="shared" si="130"/>
        <v/>
      </c>
      <c r="BX262" s="276" t="str">
        <f t="shared" si="131"/>
        <v/>
      </c>
      <c r="BY262" s="276" t="str">
        <f t="shared" si="132"/>
        <v/>
      </c>
      <c r="BZ262" s="276" t="str">
        <f t="shared" si="133"/>
        <v/>
      </c>
      <c r="CA262" s="276" t="str">
        <f t="shared" si="134"/>
        <v/>
      </c>
      <c r="CB262" s="276" t="str">
        <f t="shared" si="135"/>
        <v/>
      </c>
      <c r="CC262" s="276" t="str">
        <f t="shared" si="136"/>
        <v/>
      </c>
      <c r="CD262" s="276" t="str">
        <f t="shared" si="137"/>
        <v/>
      </c>
      <c r="CE262" s="277" t="str">
        <f t="shared" si="138"/>
        <v/>
      </c>
      <c r="CF262" s="278"/>
      <c r="CG262" s="281"/>
      <c r="CH262" s="281"/>
      <c r="CI262" s="281"/>
      <c r="CJ262" s="280"/>
      <c r="CK262" s="282">
        <f t="shared" si="139"/>
        <v>0</v>
      </c>
      <c r="CL262" s="283">
        <f t="shared" si="140"/>
        <v>148350000</v>
      </c>
      <c r="CM262" s="284">
        <f t="shared" si="141"/>
        <v>3263700</v>
      </c>
      <c r="CN262" s="284">
        <f t="shared" si="142"/>
        <v>124020600</v>
      </c>
      <c r="CO262" s="284">
        <f t="shared" si="143"/>
        <v>24329400</v>
      </c>
      <c r="CP262" s="280">
        <f t="shared" si="144"/>
        <v>27593100</v>
      </c>
      <c r="CQ262" s="285"/>
      <c r="CR262" s="291"/>
      <c r="CS262" s="293"/>
      <c r="CV262" s="291"/>
      <c r="CW262" s="292"/>
      <c r="CX262" s="292"/>
      <c r="CY262" s="292"/>
      <c r="CZ262" s="292"/>
      <c r="DA262" s="292"/>
      <c r="DB262" s="292"/>
      <c r="DC262" s="292"/>
      <c r="DD262" s="292"/>
      <c r="DE262" s="293"/>
      <c r="DF262" s="291"/>
      <c r="DG262" s="292"/>
      <c r="DH262" s="292"/>
      <c r="DI262" s="292"/>
      <c r="DJ262" s="292"/>
      <c r="DK262" s="292"/>
      <c r="DL262" s="292"/>
      <c r="DM262" s="292"/>
      <c r="DN262" s="292"/>
      <c r="DO262" s="292"/>
      <c r="DP262" s="293"/>
      <c r="DQ262" s="141"/>
      <c r="DR262" s="291"/>
      <c r="DS262" s="292"/>
      <c r="DT262" s="292"/>
      <c r="DU262" s="292"/>
      <c r="DV262" s="292"/>
      <c r="DW262" s="292"/>
      <c r="DX262" s="292"/>
      <c r="DY262" s="292"/>
      <c r="DZ262" s="292"/>
      <c r="EA262" s="292"/>
      <c r="EB262" s="292"/>
      <c r="EC262" s="292"/>
      <c r="ED262" s="292"/>
      <c r="EE262" s="292"/>
      <c r="EF262" s="301"/>
      <c r="EG262" s="301"/>
      <c r="EH262" s="301"/>
      <c r="EI262" s="301"/>
      <c r="EJ262" s="301"/>
      <c r="EK262" s="301"/>
      <c r="EL262" s="301"/>
      <c r="EM262" s="301"/>
      <c r="EN262" s="301"/>
      <c r="EO262" s="317"/>
      <c r="EP262" s="301"/>
      <c r="EQ262" s="293"/>
      <c r="ES262" s="288">
        <f t="shared" si="146"/>
        <v>2014</v>
      </c>
      <c r="ET262" s="289">
        <f t="shared" si="147"/>
        <v>0</v>
      </c>
      <c r="EU262" s="290">
        <f t="shared" si="148"/>
        <v>0</v>
      </c>
      <c r="EV262" s="290">
        <f t="shared" si="149"/>
        <v>0</v>
      </c>
      <c r="EW262" s="290">
        <f t="shared" si="150"/>
        <v>0</v>
      </c>
      <c r="EX262" s="291"/>
      <c r="EY262" s="292"/>
      <c r="EZ262" s="292"/>
      <c r="FA262" s="293"/>
      <c r="FB262" s="294">
        <f t="shared" si="151"/>
        <v>0</v>
      </c>
    </row>
    <row r="263" spans="1:158" s="287" customFormat="1" x14ac:dyDescent="0.15">
      <c r="A263" s="296">
        <v>249</v>
      </c>
      <c r="B263" s="297"/>
      <c r="C263" s="298" t="s">
        <v>161</v>
      </c>
      <c r="D263" s="248">
        <f>IF(C263="","",(VLOOKUP(C263,PD!A:B,2,FALSE)))</f>
        <v>12</v>
      </c>
      <c r="E263" s="299" t="s">
        <v>412</v>
      </c>
      <c r="F263" s="299" t="s">
        <v>866</v>
      </c>
      <c r="G263" s="292" t="s">
        <v>872</v>
      </c>
      <c r="H263" s="300">
        <v>9</v>
      </c>
      <c r="I263" s="292" t="s">
        <v>867</v>
      </c>
      <c r="J263" s="300">
        <v>3</v>
      </c>
      <c r="K263" s="293"/>
      <c r="L263" s="291"/>
      <c r="M263" s="292" t="s">
        <v>391</v>
      </c>
      <c r="N263" s="301"/>
      <c r="O263" s="302">
        <v>1</v>
      </c>
      <c r="P263" s="300">
        <v>15</v>
      </c>
      <c r="Q263" s="303">
        <v>15</v>
      </c>
      <c r="R263" s="302">
        <v>1</v>
      </c>
      <c r="S263" s="292"/>
      <c r="T263" s="300"/>
      <c r="U263" s="293"/>
      <c r="V263" s="296" t="s">
        <v>225</v>
      </c>
      <c r="W263" s="292" t="s">
        <v>868</v>
      </c>
      <c r="X263" s="292"/>
      <c r="Y263" s="292"/>
      <c r="Z263" s="303"/>
      <c r="AA263" s="291"/>
      <c r="AB263" s="300"/>
      <c r="AC263" s="293"/>
      <c r="AD263" s="304"/>
      <c r="AE263" s="301"/>
      <c r="AF263" s="296">
        <v>1</v>
      </c>
      <c r="AG263" s="297">
        <v>5</v>
      </c>
      <c r="AH263" s="305">
        <v>50</v>
      </c>
      <c r="AI263" s="306" t="s">
        <v>407</v>
      </c>
      <c r="AJ263" s="302">
        <v>24</v>
      </c>
      <c r="AK263" s="260">
        <f>IF(AJ263="","",(VLOOKUP(AJ263,償却率表!A:B,2,FALSE)))</f>
        <v>4.2000000000000003E-2</v>
      </c>
      <c r="AL263" s="307" t="s">
        <v>153</v>
      </c>
      <c r="AM263" s="262">
        <f>IF(AL263="","",(VLOOKUP(AL263,PD!G:H,2,FALSE)))</f>
        <v>1</v>
      </c>
      <c r="AN263" s="318" t="s">
        <v>873</v>
      </c>
      <c r="AO263" s="309">
        <v>1981</v>
      </c>
      <c r="AP263" s="319" t="s">
        <v>873</v>
      </c>
      <c r="AQ263" s="266">
        <v>1981</v>
      </c>
      <c r="AR263" s="267">
        <f t="shared" si="115"/>
        <v>33</v>
      </c>
      <c r="AS263" s="293"/>
      <c r="AT263" s="311">
        <v>2165000</v>
      </c>
      <c r="AU263" s="312"/>
      <c r="AV263" s="313"/>
      <c r="AW263" s="314"/>
      <c r="AX263" s="296"/>
      <c r="AY263" s="315" t="s">
        <v>309</v>
      </c>
      <c r="AZ263" s="248">
        <f>IF(AY263="","",(VLOOKUP(AY263,PD!J:K,2,FALSE)))</f>
        <v>1</v>
      </c>
      <c r="BA263" s="300">
        <v>2014</v>
      </c>
      <c r="BB263" s="316"/>
      <c r="BC263" s="291"/>
      <c r="BD263" s="292"/>
      <c r="BE263" s="301"/>
      <c r="BF263" s="274">
        <f t="shared" si="116"/>
        <v>0</v>
      </c>
      <c r="BG263" s="275" t="str">
        <f t="shared" si="117"/>
        <v/>
      </c>
      <c r="BH263" s="276" t="str">
        <f t="shared" si="118"/>
        <v/>
      </c>
      <c r="BI263" s="276" t="str">
        <f t="shared" si="119"/>
        <v/>
      </c>
      <c r="BJ263" s="276" t="str">
        <f t="shared" si="120"/>
        <v/>
      </c>
      <c r="BK263" s="276" t="str">
        <f t="shared" si="121"/>
        <v/>
      </c>
      <c r="BL263" s="276" t="str">
        <f t="shared" si="122"/>
        <v/>
      </c>
      <c r="BM263" s="276" t="str">
        <f t="shared" si="123"/>
        <v/>
      </c>
      <c r="BN263" s="276" t="str">
        <f t="shared" si="124"/>
        <v/>
      </c>
      <c r="BO263" s="276" t="str">
        <f t="shared" si="125"/>
        <v/>
      </c>
      <c r="BP263" s="277" t="str">
        <f t="shared" si="126"/>
        <v/>
      </c>
      <c r="BQ263" s="278"/>
      <c r="BR263" s="279"/>
      <c r="BS263" s="280"/>
      <c r="BT263" s="274">
        <f t="shared" si="127"/>
        <v>0</v>
      </c>
      <c r="BU263" s="275" t="str">
        <f t="shared" si="128"/>
        <v/>
      </c>
      <c r="BV263" s="276" t="str">
        <f t="shared" si="129"/>
        <v/>
      </c>
      <c r="BW263" s="276" t="str">
        <f t="shared" si="130"/>
        <v/>
      </c>
      <c r="BX263" s="276" t="str">
        <f t="shared" si="131"/>
        <v/>
      </c>
      <c r="BY263" s="276" t="str">
        <f t="shared" si="132"/>
        <v/>
      </c>
      <c r="BZ263" s="276" t="str">
        <f t="shared" si="133"/>
        <v/>
      </c>
      <c r="CA263" s="276" t="str">
        <f t="shared" si="134"/>
        <v/>
      </c>
      <c r="CB263" s="276" t="str">
        <f t="shared" si="135"/>
        <v/>
      </c>
      <c r="CC263" s="276" t="str">
        <f t="shared" si="136"/>
        <v/>
      </c>
      <c r="CD263" s="276" t="str">
        <f t="shared" si="137"/>
        <v/>
      </c>
      <c r="CE263" s="277" t="str">
        <f t="shared" si="138"/>
        <v/>
      </c>
      <c r="CF263" s="278"/>
      <c r="CG263" s="281"/>
      <c r="CH263" s="281"/>
      <c r="CI263" s="281"/>
      <c r="CJ263" s="280"/>
      <c r="CK263" s="282">
        <f t="shared" si="139"/>
        <v>0</v>
      </c>
      <c r="CL263" s="283">
        <f t="shared" si="140"/>
        <v>2165000</v>
      </c>
      <c r="CM263" s="284">
        <f t="shared" si="141"/>
        <v>0</v>
      </c>
      <c r="CN263" s="284">
        <f t="shared" si="142"/>
        <v>2164999</v>
      </c>
      <c r="CO263" s="284">
        <f t="shared" si="143"/>
        <v>1</v>
      </c>
      <c r="CP263" s="280">
        <f t="shared" si="144"/>
        <v>1</v>
      </c>
      <c r="CQ263" s="285"/>
      <c r="CR263" s="291"/>
      <c r="CS263" s="293"/>
      <c r="CV263" s="291"/>
      <c r="CW263" s="292"/>
      <c r="CX263" s="292"/>
      <c r="CY263" s="292"/>
      <c r="CZ263" s="292"/>
      <c r="DA263" s="292"/>
      <c r="DB263" s="292"/>
      <c r="DC263" s="292"/>
      <c r="DD263" s="292"/>
      <c r="DE263" s="293"/>
      <c r="DF263" s="291"/>
      <c r="DG263" s="292"/>
      <c r="DH263" s="292"/>
      <c r="DI263" s="292"/>
      <c r="DJ263" s="292"/>
      <c r="DK263" s="292"/>
      <c r="DL263" s="292"/>
      <c r="DM263" s="292"/>
      <c r="DN263" s="292"/>
      <c r="DO263" s="292"/>
      <c r="DP263" s="293"/>
      <c r="DQ263" s="141"/>
      <c r="DR263" s="291"/>
      <c r="DS263" s="292"/>
      <c r="DT263" s="292"/>
      <c r="DU263" s="292"/>
      <c r="DV263" s="292"/>
      <c r="DW263" s="292"/>
      <c r="DX263" s="292"/>
      <c r="DY263" s="292"/>
      <c r="DZ263" s="292"/>
      <c r="EA263" s="292"/>
      <c r="EB263" s="292"/>
      <c r="EC263" s="292"/>
      <c r="ED263" s="292"/>
      <c r="EE263" s="292"/>
      <c r="EF263" s="301"/>
      <c r="EG263" s="301"/>
      <c r="EH263" s="301"/>
      <c r="EI263" s="301"/>
      <c r="EJ263" s="301"/>
      <c r="EK263" s="301"/>
      <c r="EL263" s="301"/>
      <c r="EM263" s="301"/>
      <c r="EN263" s="301"/>
      <c r="EO263" s="317"/>
      <c r="EP263" s="301"/>
      <c r="EQ263" s="293"/>
      <c r="ES263" s="288">
        <f t="shared" si="146"/>
        <v>2014</v>
      </c>
      <c r="ET263" s="289">
        <f t="shared" si="147"/>
        <v>0</v>
      </c>
      <c r="EU263" s="290">
        <f t="shared" si="148"/>
        <v>0</v>
      </c>
      <c r="EV263" s="290">
        <f t="shared" si="149"/>
        <v>0</v>
      </c>
      <c r="EW263" s="290">
        <f t="shared" si="150"/>
        <v>0</v>
      </c>
      <c r="EX263" s="291"/>
      <c r="EY263" s="292"/>
      <c r="EZ263" s="292"/>
      <c r="FA263" s="293"/>
      <c r="FB263" s="294">
        <f t="shared" si="151"/>
        <v>0</v>
      </c>
    </row>
    <row r="264" spans="1:158" s="287" customFormat="1" x14ac:dyDescent="0.15">
      <c r="A264" s="296">
        <v>250</v>
      </c>
      <c r="B264" s="297"/>
      <c r="C264" s="298" t="s">
        <v>161</v>
      </c>
      <c r="D264" s="248">
        <f>IF(C264="","",(VLOOKUP(C264,PD!A:B,2,FALSE)))</f>
        <v>12</v>
      </c>
      <c r="E264" s="299" t="s">
        <v>412</v>
      </c>
      <c r="F264" s="299" t="s">
        <v>874</v>
      </c>
      <c r="G264" s="292" t="s">
        <v>846</v>
      </c>
      <c r="H264" s="300">
        <v>9</v>
      </c>
      <c r="I264" s="292" t="s">
        <v>875</v>
      </c>
      <c r="J264" s="300">
        <v>4</v>
      </c>
      <c r="K264" s="293"/>
      <c r="L264" s="291"/>
      <c r="M264" s="292" t="s">
        <v>391</v>
      </c>
      <c r="N264" s="301"/>
      <c r="O264" s="302">
        <v>1</v>
      </c>
      <c r="P264" s="300">
        <v>15</v>
      </c>
      <c r="Q264" s="303">
        <v>15</v>
      </c>
      <c r="R264" s="302">
        <v>1</v>
      </c>
      <c r="S264" s="292"/>
      <c r="T264" s="300"/>
      <c r="U264" s="293"/>
      <c r="V264" s="296" t="s">
        <v>225</v>
      </c>
      <c r="W264" s="292" t="s">
        <v>876</v>
      </c>
      <c r="X264" s="292"/>
      <c r="Y264" s="292"/>
      <c r="Z264" s="303"/>
      <c r="AA264" s="291"/>
      <c r="AB264" s="300"/>
      <c r="AC264" s="293"/>
      <c r="AD264" s="304"/>
      <c r="AE264" s="301"/>
      <c r="AF264" s="296">
        <v>3</v>
      </c>
      <c r="AG264" s="297">
        <v>2</v>
      </c>
      <c r="AH264" s="305">
        <v>2996</v>
      </c>
      <c r="AI264" s="306" t="s">
        <v>407</v>
      </c>
      <c r="AJ264" s="302">
        <v>47</v>
      </c>
      <c r="AK264" s="260">
        <f>IF(AJ264="","",(VLOOKUP(AJ264,償却率表!A:B,2,FALSE)))</f>
        <v>2.1999999999999999E-2</v>
      </c>
      <c r="AL264" s="307" t="s">
        <v>153</v>
      </c>
      <c r="AM264" s="262">
        <f>IF(AL264="","",(VLOOKUP(AL264,PD!G:H,2,FALSE)))</f>
        <v>1</v>
      </c>
      <c r="AN264" s="318" t="s">
        <v>877</v>
      </c>
      <c r="AO264" s="309">
        <v>1979</v>
      </c>
      <c r="AP264" s="319" t="s">
        <v>877</v>
      </c>
      <c r="AQ264" s="266">
        <v>1979</v>
      </c>
      <c r="AR264" s="267">
        <f t="shared" si="115"/>
        <v>35</v>
      </c>
      <c r="AS264" s="293"/>
      <c r="AT264" s="311"/>
      <c r="AU264" s="312"/>
      <c r="AV264" s="313">
        <v>298240000</v>
      </c>
      <c r="AW264" s="314"/>
      <c r="AX264" s="296">
        <v>1</v>
      </c>
      <c r="AY264" s="315" t="s">
        <v>438</v>
      </c>
      <c r="AZ264" s="248">
        <f>IF(AY264="","",(VLOOKUP(AY264,PD!J:K,2,FALSE)))</f>
        <v>3</v>
      </c>
      <c r="BA264" s="300">
        <v>2014</v>
      </c>
      <c r="BB264" s="316"/>
      <c r="BC264" s="291"/>
      <c r="BD264" s="292"/>
      <c r="BE264" s="301"/>
      <c r="BF264" s="274">
        <f t="shared" si="116"/>
        <v>0</v>
      </c>
      <c r="BG264" s="275" t="str">
        <f t="shared" si="117"/>
        <v/>
      </c>
      <c r="BH264" s="276" t="str">
        <f t="shared" si="118"/>
        <v/>
      </c>
      <c r="BI264" s="276" t="str">
        <f t="shared" si="119"/>
        <v/>
      </c>
      <c r="BJ264" s="276" t="str">
        <f t="shared" si="120"/>
        <v/>
      </c>
      <c r="BK264" s="276" t="str">
        <f t="shared" si="121"/>
        <v/>
      </c>
      <c r="BL264" s="276" t="str">
        <f t="shared" si="122"/>
        <v/>
      </c>
      <c r="BM264" s="276" t="str">
        <f t="shared" si="123"/>
        <v/>
      </c>
      <c r="BN264" s="276" t="str">
        <f t="shared" si="124"/>
        <v/>
      </c>
      <c r="BO264" s="276" t="str">
        <f t="shared" si="125"/>
        <v/>
      </c>
      <c r="BP264" s="277" t="str">
        <f t="shared" si="126"/>
        <v/>
      </c>
      <c r="BQ264" s="278"/>
      <c r="BR264" s="279"/>
      <c r="BS264" s="280"/>
      <c r="BT264" s="274">
        <f t="shared" si="127"/>
        <v>0</v>
      </c>
      <c r="BU264" s="275" t="str">
        <f t="shared" si="128"/>
        <v/>
      </c>
      <c r="BV264" s="276" t="str">
        <f t="shared" si="129"/>
        <v/>
      </c>
      <c r="BW264" s="276" t="str">
        <f t="shared" si="130"/>
        <v/>
      </c>
      <c r="BX264" s="276" t="str">
        <f t="shared" si="131"/>
        <v/>
      </c>
      <c r="BY264" s="276" t="str">
        <f t="shared" si="132"/>
        <v/>
      </c>
      <c r="BZ264" s="276" t="str">
        <f t="shared" si="133"/>
        <v/>
      </c>
      <c r="CA264" s="276" t="str">
        <f t="shared" si="134"/>
        <v/>
      </c>
      <c r="CB264" s="276" t="str">
        <f t="shared" si="135"/>
        <v/>
      </c>
      <c r="CC264" s="276" t="str">
        <f t="shared" si="136"/>
        <v/>
      </c>
      <c r="CD264" s="276" t="str">
        <f t="shared" si="137"/>
        <v/>
      </c>
      <c r="CE264" s="277" t="str">
        <f t="shared" si="138"/>
        <v/>
      </c>
      <c r="CF264" s="278"/>
      <c r="CG264" s="281"/>
      <c r="CH264" s="281"/>
      <c r="CI264" s="281"/>
      <c r="CJ264" s="280"/>
      <c r="CK264" s="282">
        <f t="shared" si="139"/>
        <v>0</v>
      </c>
      <c r="CL264" s="283">
        <f t="shared" si="140"/>
        <v>298240000</v>
      </c>
      <c r="CM264" s="284">
        <f t="shared" si="141"/>
        <v>6561280</v>
      </c>
      <c r="CN264" s="284">
        <f t="shared" si="142"/>
        <v>229644800</v>
      </c>
      <c r="CO264" s="284">
        <f t="shared" si="143"/>
        <v>68595200</v>
      </c>
      <c r="CP264" s="280">
        <f t="shared" si="144"/>
        <v>75156480</v>
      </c>
      <c r="CQ264" s="285"/>
      <c r="CR264" s="291"/>
      <c r="CS264" s="293"/>
      <c r="CV264" s="291"/>
      <c r="CW264" s="292"/>
      <c r="CX264" s="292"/>
      <c r="CY264" s="292"/>
      <c r="CZ264" s="292"/>
      <c r="DA264" s="292"/>
      <c r="DB264" s="292"/>
      <c r="DC264" s="292"/>
      <c r="DD264" s="292"/>
      <c r="DE264" s="293"/>
      <c r="DF264" s="291"/>
      <c r="DG264" s="292"/>
      <c r="DH264" s="292"/>
      <c r="DI264" s="292"/>
      <c r="DJ264" s="292"/>
      <c r="DK264" s="292"/>
      <c r="DL264" s="292"/>
      <c r="DM264" s="292"/>
      <c r="DN264" s="292"/>
      <c r="DO264" s="292"/>
      <c r="DP264" s="293"/>
      <c r="DQ264" s="141"/>
      <c r="DR264" s="291"/>
      <c r="DS264" s="292"/>
      <c r="DT264" s="292"/>
      <c r="DU264" s="292"/>
      <c r="DV264" s="292"/>
      <c r="DW264" s="292"/>
      <c r="DX264" s="292"/>
      <c r="DY264" s="292"/>
      <c r="DZ264" s="292"/>
      <c r="EA264" s="292"/>
      <c r="EB264" s="292"/>
      <c r="EC264" s="292"/>
      <c r="ED264" s="292"/>
      <c r="EE264" s="292"/>
      <c r="EF264" s="301"/>
      <c r="EG264" s="301"/>
      <c r="EH264" s="301"/>
      <c r="EI264" s="301"/>
      <c r="EJ264" s="301"/>
      <c r="EK264" s="301"/>
      <c r="EL264" s="301"/>
      <c r="EM264" s="301"/>
      <c r="EN264" s="301"/>
      <c r="EO264" s="317"/>
      <c r="EP264" s="301"/>
      <c r="EQ264" s="293"/>
      <c r="ES264" s="288">
        <f t="shared" si="146"/>
        <v>2014</v>
      </c>
      <c r="ET264" s="289">
        <f t="shared" si="147"/>
        <v>0</v>
      </c>
      <c r="EU264" s="290">
        <f t="shared" si="148"/>
        <v>0</v>
      </c>
      <c r="EV264" s="290">
        <f t="shared" si="149"/>
        <v>0</v>
      </c>
      <c r="EW264" s="290">
        <f t="shared" si="150"/>
        <v>0</v>
      </c>
      <c r="EX264" s="291"/>
      <c r="EY264" s="292"/>
      <c r="EZ264" s="292"/>
      <c r="FA264" s="293"/>
      <c r="FB264" s="294">
        <f t="shared" si="151"/>
        <v>0</v>
      </c>
    </row>
    <row r="265" spans="1:158" s="287" customFormat="1" x14ac:dyDescent="0.15">
      <c r="A265" s="296">
        <v>251</v>
      </c>
      <c r="B265" s="297"/>
      <c r="C265" s="298" t="s">
        <v>161</v>
      </c>
      <c r="D265" s="248">
        <f>IF(C265="","",(VLOOKUP(C265,PD!A:B,2,FALSE)))</f>
        <v>12</v>
      </c>
      <c r="E265" s="299" t="s">
        <v>412</v>
      </c>
      <c r="F265" s="299" t="s">
        <v>874</v>
      </c>
      <c r="G265" s="292" t="s">
        <v>878</v>
      </c>
      <c r="H265" s="300">
        <v>9</v>
      </c>
      <c r="I265" s="292" t="s">
        <v>875</v>
      </c>
      <c r="J265" s="300">
        <v>4</v>
      </c>
      <c r="K265" s="293"/>
      <c r="L265" s="291"/>
      <c r="M265" s="292" t="s">
        <v>391</v>
      </c>
      <c r="N265" s="301"/>
      <c r="O265" s="302">
        <v>1</v>
      </c>
      <c r="P265" s="300">
        <v>15</v>
      </c>
      <c r="Q265" s="303">
        <v>15</v>
      </c>
      <c r="R265" s="302">
        <v>1</v>
      </c>
      <c r="S265" s="292"/>
      <c r="T265" s="300"/>
      <c r="U265" s="293"/>
      <c r="V265" s="296" t="s">
        <v>225</v>
      </c>
      <c r="W265" s="292" t="s">
        <v>876</v>
      </c>
      <c r="X265" s="292"/>
      <c r="Y265" s="292"/>
      <c r="Z265" s="303"/>
      <c r="AA265" s="291"/>
      <c r="AB265" s="300"/>
      <c r="AC265" s="293"/>
      <c r="AD265" s="304"/>
      <c r="AE265" s="301"/>
      <c r="AF265" s="296">
        <v>1</v>
      </c>
      <c r="AG265" s="297">
        <v>5</v>
      </c>
      <c r="AH265" s="305">
        <v>43</v>
      </c>
      <c r="AI265" s="306" t="s">
        <v>407</v>
      </c>
      <c r="AJ265" s="302">
        <v>22</v>
      </c>
      <c r="AK265" s="260">
        <f>IF(AJ265="","",(VLOOKUP(AJ265,償却率表!A:B,2,FALSE)))</f>
        <v>4.5999999999999999E-2</v>
      </c>
      <c r="AL265" s="307" t="s">
        <v>153</v>
      </c>
      <c r="AM265" s="262">
        <f>IF(AL265="","",(VLOOKUP(AL265,PD!G:H,2,FALSE)))</f>
        <v>1</v>
      </c>
      <c r="AN265" s="318" t="s">
        <v>877</v>
      </c>
      <c r="AO265" s="309">
        <v>1979</v>
      </c>
      <c r="AP265" s="319" t="s">
        <v>877</v>
      </c>
      <c r="AQ265" s="266">
        <v>1979</v>
      </c>
      <c r="AR265" s="267">
        <f t="shared" si="115"/>
        <v>35</v>
      </c>
      <c r="AS265" s="293"/>
      <c r="AT265" s="311"/>
      <c r="AU265" s="312"/>
      <c r="AV265" s="313">
        <v>2550000</v>
      </c>
      <c r="AW265" s="314"/>
      <c r="AX265" s="296">
        <v>1</v>
      </c>
      <c r="AY265" s="315" t="s">
        <v>438</v>
      </c>
      <c r="AZ265" s="248">
        <f>IF(AY265="","",(VLOOKUP(AY265,PD!J:K,2,FALSE)))</f>
        <v>3</v>
      </c>
      <c r="BA265" s="300">
        <v>2014</v>
      </c>
      <c r="BB265" s="316"/>
      <c r="BC265" s="291"/>
      <c r="BD265" s="292"/>
      <c r="BE265" s="301"/>
      <c r="BF265" s="274">
        <f t="shared" si="116"/>
        <v>0</v>
      </c>
      <c r="BG265" s="275" t="str">
        <f t="shared" si="117"/>
        <v/>
      </c>
      <c r="BH265" s="276" t="str">
        <f t="shared" si="118"/>
        <v/>
      </c>
      <c r="BI265" s="276" t="str">
        <f t="shared" si="119"/>
        <v/>
      </c>
      <c r="BJ265" s="276" t="str">
        <f t="shared" si="120"/>
        <v/>
      </c>
      <c r="BK265" s="276" t="str">
        <f t="shared" si="121"/>
        <v/>
      </c>
      <c r="BL265" s="276" t="str">
        <f t="shared" si="122"/>
        <v/>
      </c>
      <c r="BM265" s="276" t="str">
        <f t="shared" si="123"/>
        <v/>
      </c>
      <c r="BN265" s="276" t="str">
        <f t="shared" si="124"/>
        <v/>
      </c>
      <c r="BO265" s="276" t="str">
        <f t="shared" si="125"/>
        <v/>
      </c>
      <c r="BP265" s="277" t="str">
        <f t="shared" si="126"/>
        <v/>
      </c>
      <c r="BQ265" s="278"/>
      <c r="BR265" s="279"/>
      <c r="BS265" s="280"/>
      <c r="BT265" s="274">
        <f t="shared" si="127"/>
        <v>0</v>
      </c>
      <c r="BU265" s="275" t="str">
        <f t="shared" si="128"/>
        <v/>
      </c>
      <c r="BV265" s="276" t="str">
        <f t="shared" si="129"/>
        <v/>
      </c>
      <c r="BW265" s="276" t="str">
        <f t="shared" si="130"/>
        <v/>
      </c>
      <c r="BX265" s="276" t="str">
        <f t="shared" si="131"/>
        <v/>
      </c>
      <c r="BY265" s="276" t="str">
        <f t="shared" si="132"/>
        <v/>
      </c>
      <c r="BZ265" s="276" t="str">
        <f t="shared" si="133"/>
        <v/>
      </c>
      <c r="CA265" s="276" t="str">
        <f t="shared" si="134"/>
        <v/>
      </c>
      <c r="CB265" s="276" t="str">
        <f t="shared" si="135"/>
        <v/>
      </c>
      <c r="CC265" s="276" t="str">
        <f t="shared" si="136"/>
        <v/>
      </c>
      <c r="CD265" s="276" t="str">
        <f t="shared" si="137"/>
        <v/>
      </c>
      <c r="CE265" s="277" t="str">
        <f t="shared" si="138"/>
        <v/>
      </c>
      <c r="CF265" s="278"/>
      <c r="CG265" s="281"/>
      <c r="CH265" s="281"/>
      <c r="CI265" s="281"/>
      <c r="CJ265" s="280"/>
      <c r="CK265" s="282">
        <f t="shared" si="139"/>
        <v>0</v>
      </c>
      <c r="CL265" s="283">
        <f t="shared" si="140"/>
        <v>2550000</v>
      </c>
      <c r="CM265" s="284">
        <f t="shared" si="141"/>
        <v>0</v>
      </c>
      <c r="CN265" s="284">
        <f t="shared" si="142"/>
        <v>2549999</v>
      </c>
      <c r="CO265" s="284">
        <f t="shared" si="143"/>
        <v>1</v>
      </c>
      <c r="CP265" s="280">
        <f t="shared" si="144"/>
        <v>1</v>
      </c>
      <c r="CQ265" s="285"/>
      <c r="CR265" s="291"/>
      <c r="CS265" s="293"/>
      <c r="CV265" s="291"/>
      <c r="CW265" s="292"/>
      <c r="CX265" s="292"/>
      <c r="CY265" s="292"/>
      <c r="CZ265" s="292"/>
      <c r="DA265" s="292"/>
      <c r="DB265" s="292"/>
      <c r="DC265" s="292"/>
      <c r="DD265" s="292"/>
      <c r="DE265" s="293"/>
      <c r="DF265" s="291"/>
      <c r="DG265" s="292"/>
      <c r="DH265" s="292"/>
      <c r="DI265" s="292"/>
      <c r="DJ265" s="292"/>
      <c r="DK265" s="292"/>
      <c r="DL265" s="292"/>
      <c r="DM265" s="292"/>
      <c r="DN265" s="292"/>
      <c r="DO265" s="292"/>
      <c r="DP265" s="293"/>
      <c r="DQ265" s="141"/>
      <c r="DR265" s="291"/>
      <c r="DS265" s="292"/>
      <c r="DT265" s="292"/>
      <c r="DU265" s="292"/>
      <c r="DV265" s="292"/>
      <c r="DW265" s="292"/>
      <c r="DX265" s="292"/>
      <c r="DY265" s="292"/>
      <c r="DZ265" s="292"/>
      <c r="EA265" s="292"/>
      <c r="EB265" s="292"/>
      <c r="EC265" s="292"/>
      <c r="ED265" s="292"/>
      <c r="EE265" s="292"/>
      <c r="EF265" s="301"/>
      <c r="EG265" s="301"/>
      <c r="EH265" s="301"/>
      <c r="EI265" s="301"/>
      <c r="EJ265" s="301"/>
      <c r="EK265" s="301"/>
      <c r="EL265" s="301"/>
      <c r="EM265" s="301"/>
      <c r="EN265" s="301"/>
      <c r="EO265" s="317"/>
      <c r="EP265" s="301"/>
      <c r="EQ265" s="293"/>
      <c r="ES265" s="288">
        <f t="shared" si="146"/>
        <v>2014</v>
      </c>
      <c r="ET265" s="289">
        <f t="shared" si="147"/>
        <v>0</v>
      </c>
      <c r="EU265" s="290">
        <f t="shared" si="148"/>
        <v>0</v>
      </c>
      <c r="EV265" s="290">
        <f t="shared" si="149"/>
        <v>0</v>
      </c>
      <c r="EW265" s="290">
        <f t="shared" si="150"/>
        <v>0</v>
      </c>
      <c r="EX265" s="291"/>
      <c r="EY265" s="292"/>
      <c r="EZ265" s="292"/>
      <c r="FA265" s="293"/>
      <c r="FB265" s="294">
        <f t="shared" si="151"/>
        <v>0</v>
      </c>
    </row>
    <row r="266" spans="1:158" s="287" customFormat="1" x14ac:dyDescent="0.15">
      <c r="A266" s="296">
        <v>252</v>
      </c>
      <c r="B266" s="297"/>
      <c r="C266" s="298" t="s">
        <v>161</v>
      </c>
      <c r="D266" s="248">
        <f>IF(C266="","",(VLOOKUP(C266,PD!A:B,2,FALSE)))</f>
        <v>12</v>
      </c>
      <c r="E266" s="299" t="s">
        <v>412</v>
      </c>
      <c r="F266" s="299" t="s">
        <v>879</v>
      </c>
      <c r="G266" s="292" t="s">
        <v>878</v>
      </c>
      <c r="H266" s="300">
        <v>9</v>
      </c>
      <c r="I266" s="292" t="s">
        <v>875</v>
      </c>
      <c r="J266" s="300">
        <v>4</v>
      </c>
      <c r="K266" s="293"/>
      <c r="L266" s="291"/>
      <c r="M266" s="292" t="s">
        <v>391</v>
      </c>
      <c r="N266" s="301"/>
      <c r="O266" s="302">
        <v>1</v>
      </c>
      <c r="P266" s="300">
        <v>15</v>
      </c>
      <c r="Q266" s="303">
        <v>15</v>
      </c>
      <c r="R266" s="302">
        <v>1</v>
      </c>
      <c r="S266" s="292"/>
      <c r="T266" s="300"/>
      <c r="U266" s="293"/>
      <c r="V266" s="296" t="s">
        <v>225</v>
      </c>
      <c r="W266" s="292" t="s">
        <v>876</v>
      </c>
      <c r="X266" s="292"/>
      <c r="Y266" s="292"/>
      <c r="Z266" s="303"/>
      <c r="AA266" s="291"/>
      <c r="AB266" s="300"/>
      <c r="AC266" s="293"/>
      <c r="AD266" s="304"/>
      <c r="AE266" s="301"/>
      <c r="AF266" s="296">
        <v>1</v>
      </c>
      <c r="AG266" s="297">
        <v>5</v>
      </c>
      <c r="AH266" s="305">
        <v>33</v>
      </c>
      <c r="AI266" s="306" t="s">
        <v>407</v>
      </c>
      <c r="AJ266" s="302">
        <v>22</v>
      </c>
      <c r="AK266" s="260">
        <f>IF(AJ266="","",(VLOOKUP(AJ266,償却率表!A:B,2,FALSE)))</f>
        <v>4.5999999999999999E-2</v>
      </c>
      <c r="AL266" s="307" t="s">
        <v>153</v>
      </c>
      <c r="AM266" s="262">
        <f>IF(AL266="","",(VLOOKUP(AL266,PD!G:H,2,FALSE)))</f>
        <v>1</v>
      </c>
      <c r="AN266" s="318" t="s">
        <v>880</v>
      </c>
      <c r="AO266" s="309">
        <v>1979</v>
      </c>
      <c r="AP266" s="319" t="s">
        <v>880</v>
      </c>
      <c r="AQ266" s="266">
        <v>1979</v>
      </c>
      <c r="AR266" s="267">
        <f t="shared" si="115"/>
        <v>35</v>
      </c>
      <c r="AS266" s="293"/>
      <c r="AT266" s="311"/>
      <c r="AU266" s="312"/>
      <c r="AV266" s="313">
        <v>1960000</v>
      </c>
      <c r="AW266" s="314"/>
      <c r="AX266" s="296">
        <v>1</v>
      </c>
      <c r="AY266" s="315" t="s">
        <v>438</v>
      </c>
      <c r="AZ266" s="248">
        <f>IF(AY266="","",(VLOOKUP(AY266,PD!J:K,2,FALSE)))</f>
        <v>3</v>
      </c>
      <c r="BA266" s="300">
        <v>2014</v>
      </c>
      <c r="BB266" s="316"/>
      <c r="BC266" s="291"/>
      <c r="BD266" s="292"/>
      <c r="BE266" s="301"/>
      <c r="BF266" s="274">
        <f t="shared" si="116"/>
        <v>0</v>
      </c>
      <c r="BG266" s="275" t="str">
        <f t="shared" si="117"/>
        <v/>
      </c>
      <c r="BH266" s="276" t="str">
        <f t="shared" si="118"/>
        <v/>
      </c>
      <c r="BI266" s="276" t="str">
        <f t="shared" si="119"/>
        <v/>
      </c>
      <c r="BJ266" s="276" t="str">
        <f t="shared" si="120"/>
        <v/>
      </c>
      <c r="BK266" s="276" t="str">
        <f t="shared" si="121"/>
        <v/>
      </c>
      <c r="BL266" s="276" t="str">
        <f t="shared" si="122"/>
        <v/>
      </c>
      <c r="BM266" s="276" t="str">
        <f t="shared" si="123"/>
        <v/>
      </c>
      <c r="BN266" s="276" t="str">
        <f t="shared" si="124"/>
        <v/>
      </c>
      <c r="BO266" s="276" t="str">
        <f t="shared" si="125"/>
        <v/>
      </c>
      <c r="BP266" s="277" t="str">
        <f t="shared" si="126"/>
        <v/>
      </c>
      <c r="BQ266" s="278"/>
      <c r="BR266" s="279"/>
      <c r="BS266" s="280"/>
      <c r="BT266" s="274">
        <f t="shared" si="127"/>
        <v>0</v>
      </c>
      <c r="BU266" s="275" t="str">
        <f t="shared" si="128"/>
        <v/>
      </c>
      <c r="BV266" s="276" t="str">
        <f t="shared" si="129"/>
        <v/>
      </c>
      <c r="BW266" s="276" t="str">
        <f t="shared" si="130"/>
        <v/>
      </c>
      <c r="BX266" s="276" t="str">
        <f t="shared" si="131"/>
        <v/>
      </c>
      <c r="BY266" s="276" t="str">
        <f t="shared" si="132"/>
        <v/>
      </c>
      <c r="BZ266" s="276" t="str">
        <f t="shared" si="133"/>
        <v/>
      </c>
      <c r="CA266" s="276" t="str">
        <f t="shared" si="134"/>
        <v/>
      </c>
      <c r="CB266" s="276" t="str">
        <f t="shared" si="135"/>
        <v/>
      </c>
      <c r="CC266" s="276" t="str">
        <f t="shared" si="136"/>
        <v/>
      </c>
      <c r="CD266" s="276" t="str">
        <f t="shared" si="137"/>
        <v/>
      </c>
      <c r="CE266" s="277" t="str">
        <f t="shared" si="138"/>
        <v/>
      </c>
      <c r="CF266" s="278"/>
      <c r="CG266" s="281"/>
      <c r="CH266" s="281"/>
      <c r="CI266" s="281"/>
      <c r="CJ266" s="280"/>
      <c r="CK266" s="282">
        <f t="shared" si="139"/>
        <v>0</v>
      </c>
      <c r="CL266" s="283">
        <f t="shared" si="140"/>
        <v>1960000</v>
      </c>
      <c r="CM266" s="284">
        <f t="shared" si="141"/>
        <v>0</v>
      </c>
      <c r="CN266" s="284">
        <f t="shared" si="142"/>
        <v>1959999</v>
      </c>
      <c r="CO266" s="284">
        <f t="shared" si="143"/>
        <v>1</v>
      </c>
      <c r="CP266" s="280">
        <f t="shared" si="144"/>
        <v>1</v>
      </c>
      <c r="CQ266" s="285"/>
      <c r="CR266" s="291"/>
      <c r="CS266" s="293"/>
      <c r="CV266" s="291"/>
      <c r="CW266" s="292"/>
      <c r="CX266" s="292"/>
      <c r="CY266" s="292"/>
      <c r="CZ266" s="292"/>
      <c r="DA266" s="292"/>
      <c r="DB266" s="292"/>
      <c r="DC266" s="292"/>
      <c r="DD266" s="292"/>
      <c r="DE266" s="293"/>
      <c r="DF266" s="291"/>
      <c r="DG266" s="292"/>
      <c r="DH266" s="292"/>
      <c r="DI266" s="292"/>
      <c r="DJ266" s="292"/>
      <c r="DK266" s="292"/>
      <c r="DL266" s="292"/>
      <c r="DM266" s="292"/>
      <c r="DN266" s="292"/>
      <c r="DO266" s="292"/>
      <c r="DP266" s="293"/>
      <c r="DQ266" s="141"/>
      <c r="DR266" s="291"/>
      <c r="DS266" s="292"/>
      <c r="DT266" s="292"/>
      <c r="DU266" s="292"/>
      <c r="DV266" s="292"/>
      <c r="DW266" s="292"/>
      <c r="DX266" s="292"/>
      <c r="DY266" s="292"/>
      <c r="DZ266" s="292"/>
      <c r="EA266" s="292"/>
      <c r="EB266" s="292"/>
      <c r="EC266" s="292"/>
      <c r="ED266" s="292"/>
      <c r="EE266" s="292"/>
      <c r="EF266" s="301"/>
      <c r="EG266" s="301"/>
      <c r="EH266" s="301"/>
      <c r="EI266" s="301"/>
      <c r="EJ266" s="301"/>
      <c r="EK266" s="301"/>
      <c r="EL266" s="301"/>
      <c r="EM266" s="301"/>
      <c r="EN266" s="301"/>
      <c r="EO266" s="317"/>
      <c r="EP266" s="301"/>
      <c r="EQ266" s="293"/>
      <c r="ES266" s="288">
        <f t="shared" si="146"/>
        <v>2014</v>
      </c>
      <c r="ET266" s="289">
        <f t="shared" si="147"/>
        <v>0</v>
      </c>
      <c r="EU266" s="290">
        <f t="shared" si="148"/>
        <v>0</v>
      </c>
      <c r="EV266" s="290">
        <f t="shared" si="149"/>
        <v>0</v>
      </c>
      <c r="EW266" s="290">
        <f t="shared" si="150"/>
        <v>0</v>
      </c>
      <c r="EX266" s="291"/>
      <c r="EY266" s="292"/>
      <c r="EZ266" s="292"/>
      <c r="FA266" s="293"/>
      <c r="FB266" s="294">
        <f t="shared" si="151"/>
        <v>0</v>
      </c>
    </row>
    <row r="267" spans="1:158" s="287" customFormat="1" x14ac:dyDescent="0.15">
      <c r="A267" s="296">
        <v>253</v>
      </c>
      <c r="B267" s="297"/>
      <c r="C267" s="298" t="s">
        <v>161</v>
      </c>
      <c r="D267" s="248">
        <f>IF(C267="","",(VLOOKUP(C267,PD!A:B,2,FALSE)))</f>
        <v>12</v>
      </c>
      <c r="E267" s="299" t="s">
        <v>412</v>
      </c>
      <c r="F267" s="299" t="s">
        <v>874</v>
      </c>
      <c r="G267" s="292" t="s">
        <v>701</v>
      </c>
      <c r="H267" s="300">
        <v>9</v>
      </c>
      <c r="I267" s="292" t="s">
        <v>875</v>
      </c>
      <c r="J267" s="300">
        <v>4</v>
      </c>
      <c r="K267" s="293"/>
      <c r="L267" s="291"/>
      <c r="M267" s="292" t="s">
        <v>391</v>
      </c>
      <c r="N267" s="301"/>
      <c r="O267" s="302">
        <v>1</v>
      </c>
      <c r="P267" s="300">
        <v>15</v>
      </c>
      <c r="Q267" s="303">
        <v>15</v>
      </c>
      <c r="R267" s="302">
        <v>1</v>
      </c>
      <c r="S267" s="292"/>
      <c r="T267" s="300"/>
      <c r="U267" s="293"/>
      <c r="V267" s="296" t="s">
        <v>225</v>
      </c>
      <c r="W267" s="292" t="s">
        <v>876</v>
      </c>
      <c r="X267" s="292"/>
      <c r="Y267" s="292"/>
      <c r="Z267" s="303"/>
      <c r="AA267" s="291"/>
      <c r="AB267" s="300"/>
      <c r="AC267" s="293"/>
      <c r="AD267" s="304"/>
      <c r="AE267" s="301"/>
      <c r="AF267" s="296">
        <v>1</v>
      </c>
      <c r="AG267" s="297">
        <v>4</v>
      </c>
      <c r="AH267" s="305">
        <v>800</v>
      </c>
      <c r="AI267" s="306" t="s">
        <v>407</v>
      </c>
      <c r="AJ267" s="302">
        <v>34</v>
      </c>
      <c r="AK267" s="260">
        <f>IF(AJ267="","",(VLOOKUP(AJ267,償却率表!A:B,2,FALSE)))</f>
        <v>0.03</v>
      </c>
      <c r="AL267" s="307" t="s">
        <v>153</v>
      </c>
      <c r="AM267" s="262">
        <f>IF(AL267="","",(VLOOKUP(AL267,PD!G:H,2,FALSE)))</f>
        <v>1</v>
      </c>
      <c r="AN267" s="318" t="s">
        <v>881</v>
      </c>
      <c r="AO267" s="309">
        <v>1980</v>
      </c>
      <c r="AP267" s="319" t="s">
        <v>881</v>
      </c>
      <c r="AQ267" s="266">
        <v>1980</v>
      </c>
      <c r="AR267" s="267">
        <f t="shared" si="115"/>
        <v>34</v>
      </c>
      <c r="AS267" s="293"/>
      <c r="AT267" s="311"/>
      <c r="AU267" s="312"/>
      <c r="AV267" s="313">
        <v>65920000</v>
      </c>
      <c r="AW267" s="314"/>
      <c r="AX267" s="296">
        <v>1</v>
      </c>
      <c r="AY267" s="315" t="s">
        <v>438</v>
      </c>
      <c r="AZ267" s="248">
        <f>IF(AY267="","",(VLOOKUP(AY267,PD!J:K,2,FALSE)))</f>
        <v>3</v>
      </c>
      <c r="BA267" s="300">
        <v>2014</v>
      </c>
      <c r="BB267" s="316"/>
      <c r="BC267" s="291"/>
      <c r="BD267" s="292"/>
      <c r="BE267" s="301"/>
      <c r="BF267" s="274">
        <f t="shared" si="116"/>
        <v>0</v>
      </c>
      <c r="BG267" s="275" t="str">
        <f t="shared" si="117"/>
        <v/>
      </c>
      <c r="BH267" s="276" t="str">
        <f t="shared" si="118"/>
        <v/>
      </c>
      <c r="BI267" s="276" t="str">
        <f t="shared" si="119"/>
        <v/>
      </c>
      <c r="BJ267" s="276" t="str">
        <f t="shared" si="120"/>
        <v/>
      </c>
      <c r="BK267" s="276" t="str">
        <f t="shared" si="121"/>
        <v/>
      </c>
      <c r="BL267" s="276" t="str">
        <f t="shared" si="122"/>
        <v/>
      </c>
      <c r="BM267" s="276" t="str">
        <f t="shared" si="123"/>
        <v/>
      </c>
      <c r="BN267" s="276" t="str">
        <f t="shared" si="124"/>
        <v/>
      </c>
      <c r="BO267" s="276" t="str">
        <f t="shared" si="125"/>
        <v/>
      </c>
      <c r="BP267" s="277" t="str">
        <f t="shared" si="126"/>
        <v/>
      </c>
      <c r="BQ267" s="278"/>
      <c r="BR267" s="279"/>
      <c r="BS267" s="280"/>
      <c r="BT267" s="274">
        <f t="shared" si="127"/>
        <v>0</v>
      </c>
      <c r="BU267" s="275" t="str">
        <f t="shared" si="128"/>
        <v/>
      </c>
      <c r="BV267" s="276" t="str">
        <f t="shared" si="129"/>
        <v/>
      </c>
      <c r="BW267" s="276" t="str">
        <f t="shared" si="130"/>
        <v/>
      </c>
      <c r="BX267" s="276" t="str">
        <f t="shared" si="131"/>
        <v/>
      </c>
      <c r="BY267" s="276" t="str">
        <f t="shared" si="132"/>
        <v/>
      </c>
      <c r="BZ267" s="276" t="str">
        <f t="shared" si="133"/>
        <v/>
      </c>
      <c r="CA267" s="276" t="str">
        <f t="shared" si="134"/>
        <v/>
      </c>
      <c r="CB267" s="276" t="str">
        <f t="shared" si="135"/>
        <v/>
      </c>
      <c r="CC267" s="276" t="str">
        <f t="shared" si="136"/>
        <v/>
      </c>
      <c r="CD267" s="276" t="str">
        <f t="shared" si="137"/>
        <v/>
      </c>
      <c r="CE267" s="277" t="str">
        <f t="shared" si="138"/>
        <v/>
      </c>
      <c r="CF267" s="278"/>
      <c r="CG267" s="281"/>
      <c r="CH267" s="281"/>
      <c r="CI267" s="281"/>
      <c r="CJ267" s="280"/>
      <c r="CK267" s="282">
        <f t="shared" si="139"/>
        <v>0</v>
      </c>
      <c r="CL267" s="283">
        <f t="shared" si="140"/>
        <v>65920000</v>
      </c>
      <c r="CM267" s="284">
        <f t="shared" si="141"/>
        <v>659199</v>
      </c>
      <c r="CN267" s="284">
        <f t="shared" si="142"/>
        <v>65919999</v>
      </c>
      <c r="CO267" s="284">
        <f t="shared" si="143"/>
        <v>1</v>
      </c>
      <c r="CP267" s="280">
        <f t="shared" si="144"/>
        <v>659200</v>
      </c>
      <c r="CQ267" s="285"/>
      <c r="CR267" s="291"/>
      <c r="CS267" s="293"/>
      <c r="CV267" s="291"/>
      <c r="CW267" s="292"/>
      <c r="CX267" s="292"/>
      <c r="CY267" s="292"/>
      <c r="CZ267" s="292"/>
      <c r="DA267" s="292"/>
      <c r="DB267" s="292"/>
      <c r="DC267" s="292"/>
      <c r="DD267" s="292"/>
      <c r="DE267" s="293"/>
      <c r="DF267" s="291"/>
      <c r="DG267" s="292"/>
      <c r="DH267" s="292"/>
      <c r="DI267" s="292"/>
      <c r="DJ267" s="292"/>
      <c r="DK267" s="292"/>
      <c r="DL267" s="292"/>
      <c r="DM267" s="292"/>
      <c r="DN267" s="292"/>
      <c r="DO267" s="292"/>
      <c r="DP267" s="293"/>
      <c r="DQ267" s="141"/>
      <c r="DR267" s="291"/>
      <c r="DS267" s="292"/>
      <c r="DT267" s="292"/>
      <c r="DU267" s="292"/>
      <c r="DV267" s="292"/>
      <c r="DW267" s="292"/>
      <c r="DX267" s="292"/>
      <c r="DY267" s="292"/>
      <c r="DZ267" s="292"/>
      <c r="EA267" s="292"/>
      <c r="EB267" s="292"/>
      <c r="EC267" s="292"/>
      <c r="ED267" s="292"/>
      <c r="EE267" s="292"/>
      <c r="EF267" s="301"/>
      <c r="EG267" s="301"/>
      <c r="EH267" s="301"/>
      <c r="EI267" s="301"/>
      <c r="EJ267" s="301"/>
      <c r="EK267" s="301"/>
      <c r="EL267" s="301"/>
      <c r="EM267" s="301"/>
      <c r="EN267" s="301"/>
      <c r="EO267" s="317"/>
      <c r="EP267" s="301"/>
      <c r="EQ267" s="293"/>
      <c r="ES267" s="288">
        <f t="shared" si="146"/>
        <v>2014</v>
      </c>
      <c r="ET267" s="289">
        <f t="shared" si="147"/>
        <v>0</v>
      </c>
      <c r="EU267" s="290">
        <f t="shared" si="148"/>
        <v>0</v>
      </c>
      <c r="EV267" s="290">
        <f t="shared" si="149"/>
        <v>0</v>
      </c>
      <c r="EW267" s="290">
        <f t="shared" si="150"/>
        <v>0</v>
      </c>
      <c r="EX267" s="291"/>
      <c r="EY267" s="292"/>
      <c r="EZ267" s="292"/>
      <c r="FA267" s="293"/>
      <c r="FB267" s="294">
        <f t="shared" si="151"/>
        <v>0</v>
      </c>
    </row>
    <row r="268" spans="1:158" s="287" customFormat="1" x14ac:dyDescent="0.15">
      <c r="A268" s="296">
        <v>254</v>
      </c>
      <c r="B268" s="297"/>
      <c r="C268" s="298" t="s">
        <v>161</v>
      </c>
      <c r="D268" s="248">
        <f>IF(C268="","",(VLOOKUP(C268,PD!A:B,2,FALSE)))</f>
        <v>12</v>
      </c>
      <c r="E268" s="299" t="s">
        <v>412</v>
      </c>
      <c r="F268" s="299" t="s">
        <v>874</v>
      </c>
      <c r="G268" s="292" t="s">
        <v>878</v>
      </c>
      <c r="H268" s="300">
        <v>9</v>
      </c>
      <c r="I268" s="292" t="s">
        <v>875</v>
      </c>
      <c r="J268" s="300">
        <v>4</v>
      </c>
      <c r="K268" s="293"/>
      <c r="L268" s="291"/>
      <c r="M268" s="292" t="s">
        <v>391</v>
      </c>
      <c r="N268" s="301"/>
      <c r="O268" s="302">
        <v>1</v>
      </c>
      <c r="P268" s="300">
        <v>15</v>
      </c>
      <c r="Q268" s="303">
        <v>15</v>
      </c>
      <c r="R268" s="302">
        <v>1</v>
      </c>
      <c r="S268" s="292"/>
      <c r="T268" s="300"/>
      <c r="U268" s="293"/>
      <c r="V268" s="296" t="s">
        <v>225</v>
      </c>
      <c r="W268" s="292" t="s">
        <v>876</v>
      </c>
      <c r="X268" s="292"/>
      <c r="Y268" s="292"/>
      <c r="Z268" s="303"/>
      <c r="AA268" s="291"/>
      <c r="AB268" s="300"/>
      <c r="AC268" s="293"/>
      <c r="AD268" s="304"/>
      <c r="AE268" s="301"/>
      <c r="AF268" s="296">
        <v>1</v>
      </c>
      <c r="AG268" s="297">
        <v>5</v>
      </c>
      <c r="AH268" s="305">
        <v>62</v>
      </c>
      <c r="AI268" s="306" t="s">
        <v>407</v>
      </c>
      <c r="AJ268" s="302">
        <v>22</v>
      </c>
      <c r="AK268" s="260">
        <f>IF(AJ268="","",(VLOOKUP(AJ268,償却率表!A:B,2,FALSE)))</f>
        <v>4.5999999999999999E-2</v>
      </c>
      <c r="AL268" s="307" t="s">
        <v>153</v>
      </c>
      <c r="AM268" s="262">
        <f>IF(AL268="","",(VLOOKUP(AL268,PD!G:H,2,FALSE)))</f>
        <v>1</v>
      </c>
      <c r="AN268" s="318" t="s">
        <v>881</v>
      </c>
      <c r="AO268" s="309">
        <v>1980</v>
      </c>
      <c r="AP268" s="319" t="s">
        <v>881</v>
      </c>
      <c r="AQ268" s="266">
        <v>1980</v>
      </c>
      <c r="AR268" s="267">
        <f t="shared" si="115"/>
        <v>34</v>
      </c>
      <c r="AS268" s="293"/>
      <c r="AT268" s="311"/>
      <c r="AU268" s="312"/>
      <c r="AV268" s="313">
        <v>3680000</v>
      </c>
      <c r="AW268" s="314"/>
      <c r="AX268" s="296">
        <v>1</v>
      </c>
      <c r="AY268" s="315" t="s">
        <v>438</v>
      </c>
      <c r="AZ268" s="248">
        <f>IF(AY268="","",(VLOOKUP(AY268,PD!J:K,2,FALSE)))</f>
        <v>3</v>
      </c>
      <c r="BA268" s="300">
        <v>2014</v>
      </c>
      <c r="BB268" s="316"/>
      <c r="BC268" s="291"/>
      <c r="BD268" s="292"/>
      <c r="BE268" s="301"/>
      <c r="BF268" s="274">
        <f t="shared" si="116"/>
        <v>0</v>
      </c>
      <c r="BG268" s="275" t="str">
        <f t="shared" si="117"/>
        <v/>
      </c>
      <c r="BH268" s="276" t="str">
        <f t="shared" si="118"/>
        <v/>
      </c>
      <c r="BI268" s="276" t="str">
        <f t="shared" si="119"/>
        <v/>
      </c>
      <c r="BJ268" s="276" t="str">
        <f t="shared" si="120"/>
        <v/>
      </c>
      <c r="BK268" s="276" t="str">
        <f t="shared" si="121"/>
        <v/>
      </c>
      <c r="BL268" s="276" t="str">
        <f t="shared" si="122"/>
        <v/>
      </c>
      <c r="BM268" s="276" t="str">
        <f t="shared" si="123"/>
        <v/>
      </c>
      <c r="BN268" s="276" t="str">
        <f t="shared" si="124"/>
        <v/>
      </c>
      <c r="BO268" s="276" t="str">
        <f t="shared" si="125"/>
        <v/>
      </c>
      <c r="BP268" s="277" t="str">
        <f t="shared" si="126"/>
        <v/>
      </c>
      <c r="BQ268" s="278"/>
      <c r="BR268" s="279"/>
      <c r="BS268" s="280"/>
      <c r="BT268" s="274">
        <f t="shared" si="127"/>
        <v>0</v>
      </c>
      <c r="BU268" s="275" t="str">
        <f t="shared" si="128"/>
        <v/>
      </c>
      <c r="BV268" s="276" t="str">
        <f t="shared" si="129"/>
        <v/>
      </c>
      <c r="BW268" s="276" t="str">
        <f t="shared" si="130"/>
        <v/>
      </c>
      <c r="BX268" s="276" t="str">
        <f t="shared" si="131"/>
        <v/>
      </c>
      <c r="BY268" s="276" t="str">
        <f t="shared" si="132"/>
        <v/>
      </c>
      <c r="BZ268" s="276" t="str">
        <f t="shared" si="133"/>
        <v/>
      </c>
      <c r="CA268" s="276" t="str">
        <f t="shared" si="134"/>
        <v/>
      </c>
      <c r="CB268" s="276" t="str">
        <f t="shared" si="135"/>
        <v/>
      </c>
      <c r="CC268" s="276" t="str">
        <f t="shared" si="136"/>
        <v/>
      </c>
      <c r="CD268" s="276" t="str">
        <f t="shared" si="137"/>
        <v/>
      </c>
      <c r="CE268" s="277" t="str">
        <f t="shared" si="138"/>
        <v/>
      </c>
      <c r="CF268" s="278"/>
      <c r="CG268" s="281"/>
      <c r="CH268" s="281"/>
      <c r="CI268" s="281"/>
      <c r="CJ268" s="280"/>
      <c r="CK268" s="282">
        <f t="shared" si="139"/>
        <v>0</v>
      </c>
      <c r="CL268" s="283">
        <f t="shared" si="140"/>
        <v>3680000</v>
      </c>
      <c r="CM268" s="284">
        <f t="shared" si="141"/>
        <v>0</v>
      </c>
      <c r="CN268" s="284">
        <f t="shared" si="142"/>
        <v>3679999</v>
      </c>
      <c r="CO268" s="284">
        <f t="shared" si="143"/>
        <v>1</v>
      </c>
      <c r="CP268" s="280">
        <f t="shared" si="144"/>
        <v>1</v>
      </c>
      <c r="CQ268" s="285"/>
      <c r="CR268" s="291"/>
      <c r="CS268" s="293"/>
      <c r="CV268" s="291"/>
      <c r="CW268" s="292"/>
      <c r="CX268" s="292"/>
      <c r="CY268" s="292"/>
      <c r="CZ268" s="292"/>
      <c r="DA268" s="292"/>
      <c r="DB268" s="292"/>
      <c r="DC268" s="292"/>
      <c r="DD268" s="292"/>
      <c r="DE268" s="293"/>
      <c r="DF268" s="291"/>
      <c r="DG268" s="292"/>
      <c r="DH268" s="292"/>
      <c r="DI268" s="292"/>
      <c r="DJ268" s="292"/>
      <c r="DK268" s="292"/>
      <c r="DL268" s="292"/>
      <c r="DM268" s="292"/>
      <c r="DN268" s="292"/>
      <c r="DO268" s="292"/>
      <c r="DP268" s="293"/>
      <c r="DQ268" s="141"/>
      <c r="DR268" s="291"/>
      <c r="DS268" s="292"/>
      <c r="DT268" s="292"/>
      <c r="DU268" s="292"/>
      <c r="DV268" s="292"/>
      <c r="DW268" s="292"/>
      <c r="DX268" s="292"/>
      <c r="DY268" s="292"/>
      <c r="DZ268" s="292"/>
      <c r="EA268" s="292"/>
      <c r="EB268" s="292"/>
      <c r="EC268" s="292"/>
      <c r="ED268" s="292"/>
      <c r="EE268" s="292"/>
      <c r="EF268" s="301"/>
      <c r="EG268" s="301"/>
      <c r="EH268" s="301"/>
      <c r="EI268" s="301"/>
      <c r="EJ268" s="301"/>
      <c r="EK268" s="301"/>
      <c r="EL268" s="301"/>
      <c r="EM268" s="301"/>
      <c r="EN268" s="301"/>
      <c r="EO268" s="317"/>
      <c r="EP268" s="301"/>
      <c r="EQ268" s="293"/>
      <c r="ES268" s="288">
        <f t="shared" si="146"/>
        <v>2014</v>
      </c>
      <c r="ET268" s="289">
        <f t="shared" si="147"/>
        <v>0</v>
      </c>
      <c r="EU268" s="290">
        <f t="shared" si="148"/>
        <v>0</v>
      </c>
      <c r="EV268" s="290">
        <f t="shared" si="149"/>
        <v>0</v>
      </c>
      <c r="EW268" s="290">
        <f t="shared" si="150"/>
        <v>0</v>
      </c>
      <c r="EX268" s="291"/>
      <c r="EY268" s="292"/>
      <c r="EZ268" s="292"/>
      <c r="FA268" s="293"/>
      <c r="FB268" s="294">
        <f t="shared" si="151"/>
        <v>0</v>
      </c>
    </row>
    <row r="269" spans="1:158" s="287" customFormat="1" x14ac:dyDescent="0.15">
      <c r="A269" s="296">
        <v>255</v>
      </c>
      <c r="B269" s="297"/>
      <c r="C269" s="298" t="s">
        <v>161</v>
      </c>
      <c r="D269" s="248">
        <f>IF(C269="","",(VLOOKUP(C269,PD!A:B,2,FALSE)))</f>
        <v>12</v>
      </c>
      <c r="E269" s="299" t="s">
        <v>412</v>
      </c>
      <c r="F269" s="299" t="s">
        <v>874</v>
      </c>
      <c r="G269" s="292" t="s">
        <v>411</v>
      </c>
      <c r="H269" s="300">
        <v>9</v>
      </c>
      <c r="I269" s="292" t="s">
        <v>875</v>
      </c>
      <c r="J269" s="300">
        <v>4</v>
      </c>
      <c r="K269" s="293"/>
      <c r="L269" s="291"/>
      <c r="M269" s="292" t="s">
        <v>391</v>
      </c>
      <c r="N269" s="301"/>
      <c r="O269" s="302">
        <v>1</v>
      </c>
      <c r="P269" s="300">
        <v>15</v>
      </c>
      <c r="Q269" s="303">
        <v>15</v>
      </c>
      <c r="R269" s="302">
        <v>1</v>
      </c>
      <c r="S269" s="292"/>
      <c r="T269" s="300"/>
      <c r="U269" s="293"/>
      <c r="V269" s="296" t="s">
        <v>225</v>
      </c>
      <c r="W269" s="292" t="s">
        <v>876</v>
      </c>
      <c r="X269" s="292"/>
      <c r="Y269" s="292"/>
      <c r="Z269" s="303"/>
      <c r="AA269" s="291"/>
      <c r="AB269" s="300"/>
      <c r="AC269" s="293"/>
      <c r="AD269" s="304"/>
      <c r="AE269" s="301"/>
      <c r="AF269" s="296">
        <v>1</v>
      </c>
      <c r="AG269" s="297">
        <v>5</v>
      </c>
      <c r="AH269" s="305">
        <v>20</v>
      </c>
      <c r="AI269" s="306" t="s">
        <v>407</v>
      </c>
      <c r="AJ269" s="302">
        <v>15</v>
      </c>
      <c r="AK269" s="260">
        <f>IF(AJ269="","",(VLOOKUP(AJ269,償却率表!A:B,2,FALSE)))</f>
        <v>6.7000000000000004E-2</v>
      </c>
      <c r="AL269" s="307" t="s">
        <v>153</v>
      </c>
      <c r="AM269" s="262">
        <f>IF(AL269="","",(VLOOKUP(AL269,PD!G:H,2,FALSE)))</f>
        <v>1</v>
      </c>
      <c r="AN269" s="318" t="s">
        <v>882</v>
      </c>
      <c r="AO269" s="309">
        <v>1981</v>
      </c>
      <c r="AP269" s="319" t="s">
        <v>882</v>
      </c>
      <c r="AQ269" s="266">
        <v>1981</v>
      </c>
      <c r="AR269" s="267">
        <f t="shared" si="115"/>
        <v>33</v>
      </c>
      <c r="AS269" s="293"/>
      <c r="AT269" s="311"/>
      <c r="AU269" s="312">
        <v>60000</v>
      </c>
      <c r="AV269" s="313"/>
      <c r="AW269" s="314"/>
      <c r="AX269" s="296">
        <v>1</v>
      </c>
      <c r="AY269" s="315" t="s">
        <v>227</v>
      </c>
      <c r="AZ269" s="248">
        <f>IF(AY269="","",(VLOOKUP(AY269,PD!J:K,2,FALSE)))</f>
        <v>2</v>
      </c>
      <c r="BA269" s="300">
        <v>2014</v>
      </c>
      <c r="BB269" s="316"/>
      <c r="BC269" s="291"/>
      <c r="BD269" s="292"/>
      <c r="BE269" s="301"/>
      <c r="BF269" s="274">
        <f t="shared" si="116"/>
        <v>0</v>
      </c>
      <c r="BG269" s="275" t="str">
        <f t="shared" si="117"/>
        <v/>
      </c>
      <c r="BH269" s="276" t="str">
        <f t="shared" si="118"/>
        <v/>
      </c>
      <c r="BI269" s="276" t="str">
        <f t="shared" si="119"/>
        <v/>
      </c>
      <c r="BJ269" s="276" t="str">
        <f t="shared" si="120"/>
        <v/>
      </c>
      <c r="BK269" s="276" t="str">
        <f t="shared" si="121"/>
        <v/>
      </c>
      <c r="BL269" s="276" t="str">
        <f t="shared" si="122"/>
        <v/>
      </c>
      <c r="BM269" s="276" t="str">
        <f t="shared" si="123"/>
        <v/>
      </c>
      <c r="BN269" s="276" t="str">
        <f t="shared" si="124"/>
        <v/>
      </c>
      <c r="BO269" s="276" t="str">
        <f t="shared" si="125"/>
        <v/>
      </c>
      <c r="BP269" s="277" t="str">
        <f t="shared" si="126"/>
        <v/>
      </c>
      <c r="BQ269" s="278"/>
      <c r="BR269" s="279"/>
      <c r="BS269" s="280"/>
      <c r="BT269" s="274">
        <f t="shared" si="127"/>
        <v>0</v>
      </c>
      <c r="BU269" s="275" t="str">
        <f t="shared" si="128"/>
        <v/>
      </c>
      <c r="BV269" s="276" t="str">
        <f t="shared" si="129"/>
        <v/>
      </c>
      <c r="BW269" s="276" t="str">
        <f t="shared" si="130"/>
        <v/>
      </c>
      <c r="BX269" s="276" t="str">
        <f t="shared" si="131"/>
        <v/>
      </c>
      <c r="BY269" s="276" t="str">
        <f t="shared" si="132"/>
        <v/>
      </c>
      <c r="BZ269" s="276" t="str">
        <f t="shared" si="133"/>
        <v/>
      </c>
      <c r="CA269" s="276" t="str">
        <f t="shared" si="134"/>
        <v/>
      </c>
      <c r="CB269" s="276" t="str">
        <f t="shared" si="135"/>
        <v/>
      </c>
      <c r="CC269" s="276" t="str">
        <f t="shared" si="136"/>
        <v/>
      </c>
      <c r="CD269" s="276" t="str">
        <f t="shared" si="137"/>
        <v/>
      </c>
      <c r="CE269" s="277" t="str">
        <f t="shared" si="138"/>
        <v/>
      </c>
      <c r="CF269" s="278"/>
      <c r="CG269" s="281"/>
      <c r="CH269" s="281"/>
      <c r="CI269" s="281"/>
      <c r="CJ269" s="280"/>
      <c r="CK269" s="282">
        <f t="shared" si="139"/>
        <v>0</v>
      </c>
      <c r="CL269" s="283">
        <f t="shared" si="140"/>
        <v>1200000</v>
      </c>
      <c r="CM269" s="284">
        <f t="shared" si="141"/>
        <v>0</v>
      </c>
      <c r="CN269" s="284">
        <f t="shared" si="142"/>
        <v>1199999</v>
      </c>
      <c r="CO269" s="284">
        <f t="shared" si="143"/>
        <v>1</v>
      </c>
      <c r="CP269" s="280">
        <f t="shared" si="144"/>
        <v>1</v>
      </c>
      <c r="CQ269" s="285"/>
      <c r="CR269" s="291"/>
      <c r="CS269" s="293"/>
      <c r="CV269" s="291"/>
      <c r="CW269" s="292"/>
      <c r="CX269" s="292"/>
      <c r="CY269" s="292"/>
      <c r="CZ269" s="292"/>
      <c r="DA269" s="292"/>
      <c r="DB269" s="292"/>
      <c r="DC269" s="292"/>
      <c r="DD269" s="292"/>
      <c r="DE269" s="293"/>
      <c r="DF269" s="291"/>
      <c r="DG269" s="292"/>
      <c r="DH269" s="292"/>
      <c r="DI269" s="292"/>
      <c r="DJ269" s="292"/>
      <c r="DK269" s="292"/>
      <c r="DL269" s="292"/>
      <c r="DM269" s="292"/>
      <c r="DN269" s="292"/>
      <c r="DO269" s="292"/>
      <c r="DP269" s="293"/>
      <c r="DQ269" s="141"/>
      <c r="DR269" s="291"/>
      <c r="DS269" s="292"/>
      <c r="DT269" s="292"/>
      <c r="DU269" s="292"/>
      <c r="DV269" s="292"/>
      <c r="DW269" s="292"/>
      <c r="DX269" s="292"/>
      <c r="DY269" s="292"/>
      <c r="DZ269" s="292"/>
      <c r="EA269" s="292"/>
      <c r="EB269" s="292"/>
      <c r="EC269" s="292"/>
      <c r="ED269" s="292"/>
      <c r="EE269" s="292"/>
      <c r="EF269" s="301"/>
      <c r="EG269" s="301"/>
      <c r="EH269" s="301"/>
      <c r="EI269" s="301"/>
      <c r="EJ269" s="301"/>
      <c r="EK269" s="301"/>
      <c r="EL269" s="301"/>
      <c r="EM269" s="301"/>
      <c r="EN269" s="301"/>
      <c r="EO269" s="317"/>
      <c r="EP269" s="301"/>
      <c r="EQ269" s="293"/>
      <c r="ES269" s="288">
        <f t="shared" si="146"/>
        <v>2014</v>
      </c>
      <c r="ET269" s="289">
        <f t="shared" si="147"/>
        <v>0</v>
      </c>
      <c r="EU269" s="290">
        <f t="shared" si="148"/>
        <v>0</v>
      </c>
      <c r="EV269" s="290">
        <f t="shared" si="149"/>
        <v>0</v>
      </c>
      <c r="EW269" s="290">
        <f t="shared" si="150"/>
        <v>0</v>
      </c>
      <c r="EX269" s="291"/>
      <c r="EY269" s="292"/>
      <c r="EZ269" s="292"/>
      <c r="FA269" s="293"/>
      <c r="FB269" s="294">
        <f t="shared" si="151"/>
        <v>0</v>
      </c>
    </row>
    <row r="270" spans="1:158" s="287" customFormat="1" x14ac:dyDescent="0.15">
      <c r="A270" s="296">
        <v>256</v>
      </c>
      <c r="B270" s="297"/>
      <c r="C270" s="298" t="s">
        <v>161</v>
      </c>
      <c r="D270" s="248">
        <f>IF(C270="","",(VLOOKUP(C270,PD!A:B,2,FALSE)))</f>
        <v>12</v>
      </c>
      <c r="E270" s="299" t="s">
        <v>412</v>
      </c>
      <c r="F270" s="299" t="s">
        <v>874</v>
      </c>
      <c r="G270" s="292" t="s">
        <v>439</v>
      </c>
      <c r="H270" s="300">
        <v>9</v>
      </c>
      <c r="I270" s="292" t="s">
        <v>875</v>
      </c>
      <c r="J270" s="300">
        <v>4</v>
      </c>
      <c r="K270" s="293"/>
      <c r="L270" s="291"/>
      <c r="M270" s="292" t="s">
        <v>391</v>
      </c>
      <c r="N270" s="301"/>
      <c r="O270" s="302">
        <v>1</v>
      </c>
      <c r="P270" s="300">
        <v>15</v>
      </c>
      <c r="Q270" s="303">
        <v>15</v>
      </c>
      <c r="R270" s="302">
        <v>1</v>
      </c>
      <c r="S270" s="292"/>
      <c r="T270" s="300"/>
      <c r="U270" s="293"/>
      <c r="V270" s="296" t="s">
        <v>225</v>
      </c>
      <c r="W270" s="292" t="s">
        <v>876</v>
      </c>
      <c r="X270" s="292"/>
      <c r="Y270" s="292"/>
      <c r="Z270" s="303"/>
      <c r="AA270" s="291"/>
      <c r="AB270" s="300"/>
      <c r="AC270" s="293"/>
      <c r="AD270" s="304"/>
      <c r="AE270" s="301"/>
      <c r="AF270" s="296">
        <v>1</v>
      </c>
      <c r="AG270" s="297">
        <v>5</v>
      </c>
      <c r="AH270" s="305">
        <v>34.78</v>
      </c>
      <c r="AI270" s="306" t="s">
        <v>407</v>
      </c>
      <c r="AJ270" s="302">
        <v>15</v>
      </c>
      <c r="AK270" s="260">
        <f>IF(AJ270="","",(VLOOKUP(AJ270,償却率表!A:B,2,FALSE)))</f>
        <v>6.7000000000000004E-2</v>
      </c>
      <c r="AL270" s="307" t="s">
        <v>153</v>
      </c>
      <c r="AM270" s="262">
        <f>IF(AL270="","",(VLOOKUP(AL270,PD!G:H,2,FALSE)))</f>
        <v>1</v>
      </c>
      <c r="AN270" s="318" t="s">
        <v>883</v>
      </c>
      <c r="AO270" s="309">
        <v>2012</v>
      </c>
      <c r="AP270" s="319" t="s">
        <v>883</v>
      </c>
      <c r="AQ270" s="266">
        <v>2012</v>
      </c>
      <c r="AR270" s="267">
        <f t="shared" si="115"/>
        <v>2</v>
      </c>
      <c r="AS270" s="293"/>
      <c r="AT270" s="311">
        <v>10753050</v>
      </c>
      <c r="AU270" s="312"/>
      <c r="AV270" s="313"/>
      <c r="AW270" s="314"/>
      <c r="AX270" s="296"/>
      <c r="AY270" s="315" t="s">
        <v>309</v>
      </c>
      <c r="AZ270" s="248">
        <f>IF(AY270="","",(VLOOKUP(AY270,PD!J:K,2,FALSE)))</f>
        <v>1</v>
      </c>
      <c r="BA270" s="300">
        <v>2014</v>
      </c>
      <c r="BB270" s="316"/>
      <c r="BC270" s="291"/>
      <c r="BD270" s="292"/>
      <c r="BE270" s="301"/>
      <c r="BF270" s="274">
        <f t="shared" si="116"/>
        <v>0</v>
      </c>
      <c r="BG270" s="275" t="str">
        <f t="shared" si="117"/>
        <v/>
      </c>
      <c r="BH270" s="276" t="str">
        <f t="shared" si="118"/>
        <v/>
      </c>
      <c r="BI270" s="276" t="str">
        <f t="shared" si="119"/>
        <v/>
      </c>
      <c r="BJ270" s="276" t="str">
        <f t="shared" si="120"/>
        <v/>
      </c>
      <c r="BK270" s="276" t="str">
        <f t="shared" si="121"/>
        <v/>
      </c>
      <c r="BL270" s="276" t="str">
        <f t="shared" si="122"/>
        <v/>
      </c>
      <c r="BM270" s="276" t="str">
        <f t="shared" si="123"/>
        <v/>
      </c>
      <c r="BN270" s="276" t="str">
        <f t="shared" si="124"/>
        <v/>
      </c>
      <c r="BO270" s="276" t="str">
        <f t="shared" si="125"/>
        <v/>
      </c>
      <c r="BP270" s="277" t="str">
        <f t="shared" si="126"/>
        <v/>
      </c>
      <c r="BQ270" s="278"/>
      <c r="BR270" s="279"/>
      <c r="BS270" s="280"/>
      <c r="BT270" s="274">
        <f t="shared" si="127"/>
        <v>0</v>
      </c>
      <c r="BU270" s="275" t="str">
        <f t="shared" si="128"/>
        <v/>
      </c>
      <c r="BV270" s="276" t="str">
        <f t="shared" si="129"/>
        <v/>
      </c>
      <c r="BW270" s="276" t="str">
        <f t="shared" si="130"/>
        <v/>
      </c>
      <c r="BX270" s="276" t="str">
        <f t="shared" si="131"/>
        <v/>
      </c>
      <c r="BY270" s="276" t="str">
        <f t="shared" si="132"/>
        <v/>
      </c>
      <c r="BZ270" s="276" t="str">
        <f t="shared" si="133"/>
        <v/>
      </c>
      <c r="CA270" s="276" t="str">
        <f t="shared" si="134"/>
        <v/>
      </c>
      <c r="CB270" s="276" t="str">
        <f t="shared" si="135"/>
        <v/>
      </c>
      <c r="CC270" s="276" t="str">
        <f t="shared" si="136"/>
        <v/>
      </c>
      <c r="CD270" s="276" t="str">
        <f t="shared" si="137"/>
        <v/>
      </c>
      <c r="CE270" s="277" t="str">
        <f t="shared" si="138"/>
        <v/>
      </c>
      <c r="CF270" s="278"/>
      <c r="CG270" s="281"/>
      <c r="CH270" s="281"/>
      <c r="CI270" s="281"/>
      <c r="CJ270" s="280"/>
      <c r="CK270" s="282">
        <f t="shared" si="139"/>
        <v>0</v>
      </c>
      <c r="CL270" s="283">
        <f t="shared" si="140"/>
        <v>10753050</v>
      </c>
      <c r="CM270" s="284">
        <f t="shared" si="141"/>
        <v>720454</v>
      </c>
      <c r="CN270" s="284">
        <f t="shared" si="142"/>
        <v>1440908</v>
      </c>
      <c r="CO270" s="284">
        <f t="shared" si="143"/>
        <v>9312142</v>
      </c>
      <c r="CP270" s="280">
        <f t="shared" si="144"/>
        <v>10032596</v>
      </c>
      <c r="CQ270" s="285"/>
      <c r="CR270" s="291"/>
      <c r="CS270" s="293"/>
      <c r="CV270" s="291"/>
      <c r="CW270" s="292"/>
      <c r="CX270" s="292"/>
      <c r="CY270" s="292"/>
      <c r="CZ270" s="292"/>
      <c r="DA270" s="292"/>
      <c r="DB270" s="292"/>
      <c r="DC270" s="292"/>
      <c r="DD270" s="292"/>
      <c r="DE270" s="293"/>
      <c r="DF270" s="291"/>
      <c r="DG270" s="292"/>
      <c r="DH270" s="292"/>
      <c r="DI270" s="292"/>
      <c r="DJ270" s="292"/>
      <c r="DK270" s="292"/>
      <c r="DL270" s="292"/>
      <c r="DM270" s="292"/>
      <c r="DN270" s="292"/>
      <c r="DO270" s="292"/>
      <c r="DP270" s="293"/>
      <c r="DQ270" s="141"/>
      <c r="DR270" s="291"/>
      <c r="DS270" s="292"/>
      <c r="DT270" s="292"/>
      <c r="DU270" s="292"/>
      <c r="DV270" s="292"/>
      <c r="DW270" s="292"/>
      <c r="DX270" s="292"/>
      <c r="DY270" s="292"/>
      <c r="DZ270" s="292"/>
      <c r="EA270" s="292"/>
      <c r="EB270" s="292"/>
      <c r="EC270" s="292"/>
      <c r="ED270" s="292"/>
      <c r="EE270" s="292"/>
      <c r="EF270" s="301"/>
      <c r="EG270" s="301"/>
      <c r="EH270" s="301"/>
      <c r="EI270" s="301"/>
      <c r="EJ270" s="301"/>
      <c r="EK270" s="301"/>
      <c r="EL270" s="301"/>
      <c r="EM270" s="301"/>
      <c r="EN270" s="301"/>
      <c r="EO270" s="317"/>
      <c r="EP270" s="301"/>
      <c r="EQ270" s="293"/>
      <c r="ES270" s="288">
        <f t="shared" si="146"/>
        <v>2014</v>
      </c>
      <c r="ET270" s="289">
        <f t="shared" si="147"/>
        <v>0</v>
      </c>
      <c r="EU270" s="290">
        <f t="shared" si="148"/>
        <v>0</v>
      </c>
      <c r="EV270" s="290">
        <f t="shared" si="149"/>
        <v>0</v>
      </c>
      <c r="EW270" s="290">
        <f t="shared" si="150"/>
        <v>0</v>
      </c>
      <c r="EX270" s="291"/>
      <c r="EY270" s="292"/>
      <c r="EZ270" s="292"/>
      <c r="FA270" s="293"/>
      <c r="FB270" s="294">
        <f t="shared" si="151"/>
        <v>0</v>
      </c>
    </row>
    <row r="271" spans="1:158" s="287" customFormat="1" x14ac:dyDescent="0.15">
      <c r="A271" s="296">
        <v>257</v>
      </c>
      <c r="B271" s="297"/>
      <c r="C271" s="298" t="s">
        <v>161</v>
      </c>
      <c r="D271" s="248">
        <f>IF(C271="","",(VLOOKUP(C271,PD!A:B,2,FALSE)))</f>
        <v>12</v>
      </c>
      <c r="E271" s="299" t="s">
        <v>412</v>
      </c>
      <c r="F271" s="299" t="s">
        <v>392</v>
      </c>
      <c r="G271" s="292" t="s">
        <v>846</v>
      </c>
      <c r="H271" s="300">
        <v>9</v>
      </c>
      <c r="I271" s="292" t="s">
        <v>884</v>
      </c>
      <c r="J271" s="300">
        <v>6</v>
      </c>
      <c r="K271" s="293"/>
      <c r="L271" s="291"/>
      <c r="M271" s="292" t="s">
        <v>391</v>
      </c>
      <c r="N271" s="301"/>
      <c r="O271" s="302">
        <v>1</v>
      </c>
      <c r="P271" s="300">
        <v>15</v>
      </c>
      <c r="Q271" s="303">
        <v>15</v>
      </c>
      <c r="R271" s="302">
        <v>1</v>
      </c>
      <c r="S271" s="292"/>
      <c r="T271" s="300"/>
      <c r="U271" s="293"/>
      <c r="V271" s="296" t="s">
        <v>225</v>
      </c>
      <c r="W271" s="292" t="s">
        <v>885</v>
      </c>
      <c r="X271" s="292"/>
      <c r="Y271" s="292"/>
      <c r="Z271" s="303"/>
      <c r="AA271" s="291"/>
      <c r="AB271" s="300"/>
      <c r="AC271" s="293"/>
      <c r="AD271" s="304"/>
      <c r="AE271" s="301"/>
      <c r="AF271" s="296">
        <v>2</v>
      </c>
      <c r="AG271" s="297">
        <v>2</v>
      </c>
      <c r="AH271" s="305">
        <v>1737</v>
      </c>
      <c r="AI271" s="306" t="s">
        <v>407</v>
      </c>
      <c r="AJ271" s="302">
        <v>47</v>
      </c>
      <c r="AK271" s="260">
        <f>IF(AJ271="","",(VLOOKUP(AJ271,償却率表!A:B,2,FALSE)))</f>
        <v>2.1999999999999999E-2</v>
      </c>
      <c r="AL271" s="307" t="s">
        <v>153</v>
      </c>
      <c r="AM271" s="262">
        <f>IF(AL271="","",(VLOOKUP(AL271,PD!G:H,2,FALSE)))</f>
        <v>1</v>
      </c>
      <c r="AN271" s="318" t="s">
        <v>886</v>
      </c>
      <c r="AO271" s="309">
        <v>1989</v>
      </c>
      <c r="AP271" s="319" t="s">
        <v>886</v>
      </c>
      <c r="AQ271" s="266">
        <v>1989</v>
      </c>
      <c r="AR271" s="267">
        <f t="shared" ref="AR271:AR334" si="153">IF(AND(AQ271=0,AM271=3),"",IF(AQ271="","",$A$1-AQ271))</f>
        <v>25</v>
      </c>
      <c r="AS271" s="293"/>
      <c r="AT271" s="311">
        <v>454539000</v>
      </c>
      <c r="AU271" s="312"/>
      <c r="AV271" s="313"/>
      <c r="AW271" s="314"/>
      <c r="AX271" s="296"/>
      <c r="AY271" s="315" t="s">
        <v>309</v>
      </c>
      <c r="AZ271" s="248">
        <f>IF(AY271="","",(VLOOKUP(AY271,PD!J:K,2,FALSE)))</f>
        <v>1</v>
      </c>
      <c r="BA271" s="300">
        <v>2014</v>
      </c>
      <c r="BB271" s="316"/>
      <c r="BC271" s="291"/>
      <c r="BD271" s="292"/>
      <c r="BE271" s="301"/>
      <c r="BF271" s="274">
        <f t="shared" ref="BF271:BF334" si="154">SUM(BG271:BP271)</f>
        <v>0</v>
      </c>
      <c r="BG271" s="275" t="str">
        <f t="shared" ref="BG271:BG334" si="155">IF(AND($A$1=BD271,BG$10=BE271),CP271,"")</f>
        <v/>
      </c>
      <c r="BH271" s="276" t="str">
        <f t="shared" ref="BH271:BH334" si="156">IF(AND($A$1=BD271,BH$10=BE271),CP271,"")</f>
        <v/>
      </c>
      <c r="BI271" s="276" t="str">
        <f t="shared" ref="BI271:BI334" si="157">IF(AND($A$1=BD271,BI$10=BE271),CP271,"")</f>
        <v/>
      </c>
      <c r="BJ271" s="276" t="str">
        <f t="shared" ref="BJ271:BJ334" si="158">IF(AND($A$1=BD271,BJ$10=BE271),CP271,"")</f>
        <v/>
      </c>
      <c r="BK271" s="276" t="str">
        <f t="shared" ref="BK271:BK334" si="159">IF(AND($A$1=BD271,BK$10=BE271),CP271,"")</f>
        <v/>
      </c>
      <c r="BL271" s="276" t="str">
        <f t="shared" ref="BL271:BL334" si="160">IF(AND($A$1=BD271,BL$10=BE271),CP271,"")</f>
        <v/>
      </c>
      <c r="BM271" s="276" t="str">
        <f t="shared" ref="BM271:BM334" si="161">IF(AND($A$1=BD271,BM$10=BE271),CP271,"")</f>
        <v/>
      </c>
      <c r="BN271" s="276" t="str">
        <f t="shared" ref="BN271:BN334" si="162">IF(AND($A$1=BD271,BN$10=BE271),CP271,"")</f>
        <v/>
      </c>
      <c r="BO271" s="276" t="str">
        <f t="shared" ref="BO271:BO334" si="163">IF(AND($A$1=BD271,BO$10=BE271),CP271,"")</f>
        <v/>
      </c>
      <c r="BP271" s="277" t="str">
        <f t="shared" ref="BP271:BP334" si="164">IF(AND($A$1=BD271,BP$10=BE271),CP271,"")</f>
        <v/>
      </c>
      <c r="BQ271" s="278"/>
      <c r="BR271" s="279"/>
      <c r="BS271" s="280"/>
      <c r="BT271" s="274">
        <f t="shared" ref="BT271:BT334" si="165">SUM(BU271:CE271)</f>
        <v>0</v>
      </c>
      <c r="BU271" s="275" t="str">
        <f t="shared" ref="BU271:BU334" si="166">IF(AND($A$1=BR271,BU$10=BS271),BB271,"")</f>
        <v/>
      </c>
      <c r="BV271" s="276" t="str">
        <f t="shared" ref="BV271:BV334" si="167">IF(AND($A$1=BR271,BV$10=BS271),BB271,"")</f>
        <v/>
      </c>
      <c r="BW271" s="276" t="str">
        <f t="shared" ref="BW271:BW334" si="168">IF(AND($A$1=BR271,BW$10=BS271),BB271,"")</f>
        <v/>
      </c>
      <c r="BX271" s="276" t="str">
        <f t="shared" ref="BX271:BX334" si="169">IF(AND($A$1=BR271,BX$10=BS271),BB271,"")</f>
        <v/>
      </c>
      <c r="BY271" s="276" t="str">
        <f t="shared" ref="BY271:BY334" si="170">IF(AND($A$1=BR271,BY$10=BS271),BB271,"")</f>
        <v/>
      </c>
      <c r="BZ271" s="276" t="str">
        <f t="shared" ref="BZ271:BZ334" si="171">IF(AND($A$1=BR271,BZ$10=BS271),BB271,"")</f>
        <v/>
      </c>
      <c r="CA271" s="276" t="str">
        <f t="shared" ref="CA271:CA334" si="172">IF($A$1=BR271,CM271,"")</f>
        <v/>
      </c>
      <c r="CB271" s="276" t="str">
        <f t="shared" ref="CB271:CB334" si="173">IF(AND($A$1=BR271,CB$10=BS271),BB271,"")</f>
        <v/>
      </c>
      <c r="CC271" s="276" t="str">
        <f t="shared" ref="CC271:CC334" si="174">IF(AND($A$1=BR271,CC$10=BS271),BB271,"")</f>
        <v/>
      </c>
      <c r="CD271" s="276" t="str">
        <f t="shared" ref="CD271:CD334" si="175">IF(AND($A$1=BR271,CD$10=BS271),BB271,"")</f>
        <v/>
      </c>
      <c r="CE271" s="277" t="str">
        <f t="shared" ref="CE271:CE334" si="176">IF(AND($A$1=BR271,CE$10=BS271),BB271,"")</f>
        <v/>
      </c>
      <c r="CF271" s="278"/>
      <c r="CG271" s="281"/>
      <c r="CH271" s="281"/>
      <c r="CI271" s="281"/>
      <c r="CJ271" s="280"/>
      <c r="CK271" s="282">
        <f t="shared" ref="CK271:CK334" si="177">SUM(CF271:CJ271)</f>
        <v>0</v>
      </c>
      <c r="CL271" s="283">
        <f t="shared" ref="CL271:CL334" si="178">IF(AND(BS271&lt;&gt;"",$A$1&gt;=BR271,BR271&lt;&gt;""),0,IF(AZ271=4,1,IF(AQ271="",0,IF(AZ271=1,AT271,IF(AZ271=2,INT(AU271*AH271),IF(AZ271=3,AV271))))))</f>
        <v>454539000</v>
      </c>
      <c r="CM271" s="284">
        <f t="shared" ref="CM271:CM334" si="179">IF(OR(AM271=3,AZ271=4,CL271=0,AK271=0,AK271=""),0,IF(CL271="","",IF(AND(BS271&lt;&gt;"",$A$1&gt;=BR271,BR271&lt;&gt;""),0,IF(AQ271="",0,IF(AM271=1,IF(OR(AR271&gt;AJ271,AR271=0),0,IF(0&gt;CL271-(($AR271-1)*INT($CL271*$AK271)),0,IF(OR(AJ271=AR271,CL271-(($AR271-1)*INT($CL271*$AK271))&lt;INT(AK271*CL271)),CL271-(($AR271-1)*INT($CL271*$AK271))-1,IF($A$1=$AQ271,0,IF($A$1&gt;$AQ271,INT(AK271*CL271)))))),IF(OR(AR271&gt;AJ271,AR271=0),0,IF(0&gt;CL271-(($AR271-1)*INT($CL271*$AK271)),0,IF(OR(AJ271=AR271,CL271-(($AR271-1)*INT($CL271*$AK271))&lt;INT(AK271*CL271)),CL271-(($AR271-1)*INT($CL271*$AK271)),IF($A$1=$AQ271,0,IF($A$1&gt;$AQ271,INT(AK271*CL271)))))))))))</f>
        <v>9999858</v>
      </c>
      <c r="CN271" s="284">
        <f t="shared" ref="CN271:CN334" si="180">IF(OR(AM271=3,AZ271=4),0,IF(OR(,CL271=0,AK271=0,AK271=""),0,IF(CL271="","",IF(AND(BS271&lt;&gt;"",$A$1&gt;=BR271,BR271&lt;&gt;""),0,IF(AM271=1,IF($AR271&gt;$AJ271,CL271-1,IF($A$1=AQ271,0,IF(OR(AJ271=AR271,CL271-(($AR271-1)*INT($CL271*$AK271))&lt;INT(AK271*CL271)),CL271-1,$AR271*INT($CL271*$AK271)))),IF(AM271=2,IF(AQ271="","",IF($AR271&gt;$AJ271,CL271,IF($A$1=AQ271,0,IF(OR(AJ271=AR271,CL271-(($AR271-1)*INT($CL271*$AK271))&lt;INT(AK271*CL271)),CL271,$AR271*INT($CL271*$AK271)))))))))))</f>
        <v>249996450</v>
      </c>
      <c r="CO271" s="284">
        <f t="shared" ref="CO271:CO334" si="181">IF(CL271=0,0,IF(CL271="","",IF(AND(BS271&lt;&gt;"",$A$1&gt;=BR271,BR271&lt;&gt;""),0,IF(AZ271=4,1,IF(AQ271="",0,INT(CL271-CN271))))))</f>
        <v>204542550</v>
      </c>
      <c r="CP271" s="280">
        <f t="shared" ref="CP271:CP334" si="182">IF($A$1&lt;&gt;BA271,0,IF(AND(BS271&lt;&gt;"",$A$1&gt;=BR271),0,IF(CM271="","",CM271+CO271)))</f>
        <v>214542408</v>
      </c>
      <c r="CQ271" s="285"/>
      <c r="CR271" s="291"/>
      <c r="CS271" s="293"/>
      <c r="CV271" s="291"/>
      <c r="CW271" s="292"/>
      <c r="CX271" s="292"/>
      <c r="CY271" s="292"/>
      <c r="CZ271" s="292"/>
      <c r="DA271" s="292"/>
      <c r="DB271" s="292"/>
      <c r="DC271" s="292"/>
      <c r="DD271" s="292"/>
      <c r="DE271" s="293"/>
      <c r="DF271" s="291"/>
      <c r="DG271" s="292"/>
      <c r="DH271" s="292"/>
      <c r="DI271" s="292"/>
      <c r="DJ271" s="292"/>
      <c r="DK271" s="292"/>
      <c r="DL271" s="292"/>
      <c r="DM271" s="292"/>
      <c r="DN271" s="292"/>
      <c r="DO271" s="292"/>
      <c r="DP271" s="293"/>
      <c r="DQ271" s="141"/>
      <c r="DR271" s="291"/>
      <c r="DS271" s="292"/>
      <c r="DT271" s="292"/>
      <c r="DU271" s="292"/>
      <c r="DV271" s="292"/>
      <c r="DW271" s="292"/>
      <c r="DX271" s="292"/>
      <c r="DY271" s="292"/>
      <c r="DZ271" s="292"/>
      <c r="EA271" s="292"/>
      <c r="EB271" s="292"/>
      <c r="EC271" s="292"/>
      <c r="ED271" s="292"/>
      <c r="EE271" s="292"/>
      <c r="EF271" s="301"/>
      <c r="EG271" s="301"/>
      <c r="EH271" s="301"/>
      <c r="EI271" s="301"/>
      <c r="EJ271" s="301"/>
      <c r="EK271" s="301"/>
      <c r="EL271" s="301"/>
      <c r="EM271" s="301"/>
      <c r="EN271" s="301"/>
      <c r="EO271" s="317"/>
      <c r="EP271" s="301"/>
      <c r="EQ271" s="293"/>
      <c r="ES271" s="288">
        <f t="shared" ref="ES271:ES334" si="183">BA271</f>
        <v>2014</v>
      </c>
      <c r="ET271" s="289">
        <f t="shared" ref="ET271:ET334" si="184">IF($A$1=BA271,0,IF(AND(BE271&lt;&gt;"",$A$1=BD271),0,IF(AND(BR271&lt;$A$1,BS271&gt;=20),0,IF(AZ271=4,1,IF(AQ271="",0,IF($A$1=$AQ271,0,IF(AZ271=1,AT271,IF(AZ271=2,INT(AU271*AH271),IF(AZ271=3,AV271,IF(AZ271=4,1,))))))))))</f>
        <v>0</v>
      </c>
      <c r="EU271" s="290">
        <f t="shared" ref="EU271:EU334" si="185">IF(OR(AM271=3,AZ271=4),0,IF(ET271=0,0,IF(ET271="","",IF(AND(BE271&lt;&gt;"",$A$1=BD271),0,IF(AND(BR271&lt;$A$1,BS271&gt;=20),0,IF($A$1=AQ271,0,IF(OR(AQ271="",AK271="",AK271=0),0,IF(AM271=1,IF(0&gt;ET271-(($AR271-2)*INT($ET271*$AK271)),0,IF(OR(AR271-1&gt;AJ271,AR271=0),0,IF(OR(AJ271=AR271-1,ET271-(($AR271-2)*INT($ET271*$AK271))&lt;INT(AK271*ET271)),ET271-(($AR271-2)*INT($ET271*$AK271))-1,IF($A$1-1=$AQ271,0,IF($A$1-1&gt;$AQ271,INT(AK271*ET271)))))),IF(AM271=2,IF(0&gt;ET271-(($AR271-2)*INT($ET271*$AK271)),0,IF(OR(AR271-1&gt;AJ271,AR271=0),0,IF(OR(AJ271=AR271-1,ET271-(($AR271-2)*INT($ET271*$AK271))&lt;INT(AK271*ET271)),ET271-(($AR271-2)*INT($ET271*$AK271)),IF($A$1-1=$AQ271,0,IF($A$1-1&gt;$AQ271,INT(AK271*ET271)))))))))))))))</f>
        <v>0</v>
      </c>
      <c r="EV271" s="290">
        <f t="shared" ref="EV271:EV334" si="186">IF(OR(AM271=3,AZ271=4),0,IF(ET271=0,0,IF(ET271="","",IF(AND(BE271&lt;&gt;"",$A$1=BD271),0,IF(AND(BR271&lt;$A$1,BS271&gt;=20),0,IF($A$1=AQ271,0,IF(AM271=1,IF(OR(ET271=0,AK271="",AK271=0),0,IF($AR271-1&gt;$AJ271,ET271-1,IF($A$1-1&lt;=AQ271,0,IF(OR(AJ271=AR271-1,ET271-(($AR271-2)*INT($ET271*$AK271))&lt;INT(AK271*ET271)),ET271-1,(($AR271-1)*INT($ET271*$AK271)))))),IF(AM271=2,IF(ET271=0,0,IF($AR271-1&gt;$AJ271,ET271,IF($A$1-1&lt;=AQ271,0,IF(OR(AJ271=AR271-1,ET271-(($AR271-2)*INT($ET271*$AK271))&lt;INT(AK271*ET271)),ET271,(($AR271-1)*INT($ET271*$AK271))))))))))))))</f>
        <v>0</v>
      </c>
      <c r="EW271" s="290">
        <f t="shared" ref="EW271:EW334" si="187">IF(ET271=0,0,IF(ET271="","",IF(AND(BE271&lt;&gt;"",$A$1=BD271),0,IF(AND(BR271&lt;$A$1,BS271&gt;=20),0,IF(AZ271=4,1,IF(AQ271="",0,IF($A$1=$AQ271,0,INT(ET271-EV271))))))))</f>
        <v>0</v>
      </c>
      <c r="EX271" s="291"/>
      <c r="EY271" s="292"/>
      <c r="EZ271" s="292"/>
      <c r="FA271" s="293"/>
      <c r="FB271" s="294">
        <f t="shared" ref="FB271:FB334" si="188">EW271-FA271</f>
        <v>0</v>
      </c>
    </row>
    <row r="272" spans="1:158" s="287" customFormat="1" x14ac:dyDescent="0.15">
      <c r="A272" s="296">
        <v>258</v>
      </c>
      <c r="B272" s="297"/>
      <c r="C272" s="298" t="s">
        <v>161</v>
      </c>
      <c r="D272" s="248">
        <f>IF(C272="","",(VLOOKUP(C272,PD!A:B,2,FALSE)))</f>
        <v>12</v>
      </c>
      <c r="E272" s="299" t="s">
        <v>412</v>
      </c>
      <c r="F272" s="299" t="s">
        <v>392</v>
      </c>
      <c r="G272" s="292" t="s">
        <v>701</v>
      </c>
      <c r="H272" s="300">
        <v>9</v>
      </c>
      <c r="I272" s="292" t="s">
        <v>884</v>
      </c>
      <c r="J272" s="300">
        <v>6</v>
      </c>
      <c r="K272" s="293"/>
      <c r="L272" s="291"/>
      <c r="M272" s="292" t="s">
        <v>391</v>
      </c>
      <c r="N272" s="301"/>
      <c r="O272" s="302">
        <v>1</v>
      </c>
      <c r="P272" s="300">
        <v>15</v>
      </c>
      <c r="Q272" s="303">
        <v>15</v>
      </c>
      <c r="R272" s="302">
        <v>1</v>
      </c>
      <c r="S272" s="292"/>
      <c r="T272" s="300"/>
      <c r="U272" s="293"/>
      <c r="V272" s="296" t="s">
        <v>225</v>
      </c>
      <c r="W272" s="292" t="s">
        <v>885</v>
      </c>
      <c r="X272" s="292"/>
      <c r="Y272" s="292"/>
      <c r="Z272" s="303"/>
      <c r="AA272" s="291"/>
      <c r="AB272" s="300"/>
      <c r="AC272" s="293"/>
      <c r="AD272" s="304"/>
      <c r="AE272" s="301"/>
      <c r="AF272" s="296">
        <v>1</v>
      </c>
      <c r="AG272" s="297">
        <v>4</v>
      </c>
      <c r="AH272" s="305">
        <v>825</v>
      </c>
      <c r="AI272" s="306" t="s">
        <v>407</v>
      </c>
      <c r="AJ272" s="302">
        <v>34</v>
      </c>
      <c r="AK272" s="260">
        <f>IF(AJ272="","",(VLOOKUP(AJ272,償却率表!A:B,2,FALSE)))</f>
        <v>0.03</v>
      </c>
      <c r="AL272" s="307" t="s">
        <v>153</v>
      </c>
      <c r="AM272" s="262">
        <f>IF(AL272="","",(VLOOKUP(AL272,PD!G:H,2,FALSE)))</f>
        <v>1</v>
      </c>
      <c r="AN272" s="318" t="s">
        <v>886</v>
      </c>
      <c r="AO272" s="309">
        <v>1989</v>
      </c>
      <c r="AP272" s="319" t="s">
        <v>886</v>
      </c>
      <c r="AQ272" s="266">
        <v>1989</v>
      </c>
      <c r="AR272" s="267">
        <f t="shared" si="153"/>
        <v>25</v>
      </c>
      <c r="AS272" s="293"/>
      <c r="AT272" s="311"/>
      <c r="AU272" s="312"/>
      <c r="AV272" s="313">
        <v>139810000</v>
      </c>
      <c r="AW272" s="314"/>
      <c r="AX272" s="296">
        <v>1</v>
      </c>
      <c r="AY272" s="315" t="s">
        <v>438</v>
      </c>
      <c r="AZ272" s="248">
        <f>IF(AY272="","",(VLOOKUP(AY272,PD!J:K,2,FALSE)))</f>
        <v>3</v>
      </c>
      <c r="BA272" s="300">
        <v>2014</v>
      </c>
      <c r="BB272" s="316"/>
      <c r="BC272" s="291"/>
      <c r="BD272" s="292"/>
      <c r="BE272" s="301"/>
      <c r="BF272" s="274">
        <f t="shared" si="154"/>
        <v>0</v>
      </c>
      <c r="BG272" s="275" t="str">
        <f t="shared" si="155"/>
        <v/>
      </c>
      <c r="BH272" s="276" t="str">
        <f t="shared" si="156"/>
        <v/>
      </c>
      <c r="BI272" s="276" t="str">
        <f t="shared" si="157"/>
        <v/>
      </c>
      <c r="BJ272" s="276" t="str">
        <f t="shared" si="158"/>
        <v/>
      </c>
      <c r="BK272" s="276" t="str">
        <f t="shared" si="159"/>
        <v/>
      </c>
      <c r="BL272" s="276" t="str">
        <f t="shared" si="160"/>
        <v/>
      </c>
      <c r="BM272" s="276" t="str">
        <f t="shared" si="161"/>
        <v/>
      </c>
      <c r="BN272" s="276" t="str">
        <f t="shared" si="162"/>
        <v/>
      </c>
      <c r="BO272" s="276" t="str">
        <f t="shared" si="163"/>
        <v/>
      </c>
      <c r="BP272" s="277" t="str">
        <f t="shared" si="164"/>
        <v/>
      </c>
      <c r="BQ272" s="278"/>
      <c r="BR272" s="279"/>
      <c r="BS272" s="280"/>
      <c r="BT272" s="274">
        <f t="shared" si="165"/>
        <v>0</v>
      </c>
      <c r="BU272" s="275" t="str">
        <f t="shared" si="166"/>
        <v/>
      </c>
      <c r="BV272" s="276" t="str">
        <f t="shared" si="167"/>
        <v/>
      </c>
      <c r="BW272" s="276" t="str">
        <f t="shared" si="168"/>
        <v/>
      </c>
      <c r="BX272" s="276" t="str">
        <f t="shared" si="169"/>
        <v/>
      </c>
      <c r="BY272" s="276" t="str">
        <f t="shared" si="170"/>
        <v/>
      </c>
      <c r="BZ272" s="276" t="str">
        <f t="shared" si="171"/>
        <v/>
      </c>
      <c r="CA272" s="276" t="str">
        <f t="shared" si="172"/>
        <v/>
      </c>
      <c r="CB272" s="276" t="str">
        <f t="shared" si="173"/>
        <v/>
      </c>
      <c r="CC272" s="276" t="str">
        <f t="shared" si="174"/>
        <v/>
      </c>
      <c r="CD272" s="276" t="str">
        <f t="shared" si="175"/>
        <v/>
      </c>
      <c r="CE272" s="277" t="str">
        <f t="shared" si="176"/>
        <v/>
      </c>
      <c r="CF272" s="278"/>
      <c r="CG272" s="281"/>
      <c r="CH272" s="281"/>
      <c r="CI272" s="281"/>
      <c r="CJ272" s="280"/>
      <c r="CK272" s="282">
        <f t="shared" si="177"/>
        <v>0</v>
      </c>
      <c r="CL272" s="283">
        <f t="shared" si="178"/>
        <v>139810000</v>
      </c>
      <c r="CM272" s="284">
        <f t="shared" si="179"/>
        <v>4194300</v>
      </c>
      <c r="CN272" s="284">
        <f t="shared" si="180"/>
        <v>104857500</v>
      </c>
      <c r="CO272" s="284">
        <f t="shared" si="181"/>
        <v>34952500</v>
      </c>
      <c r="CP272" s="280">
        <f t="shared" si="182"/>
        <v>39146800</v>
      </c>
      <c r="CQ272" s="285"/>
      <c r="CR272" s="291"/>
      <c r="CS272" s="293"/>
      <c r="CV272" s="291"/>
      <c r="CW272" s="292"/>
      <c r="CX272" s="292"/>
      <c r="CY272" s="292"/>
      <c r="CZ272" s="292"/>
      <c r="DA272" s="292"/>
      <c r="DB272" s="292"/>
      <c r="DC272" s="292"/>
      <c r="DD272" s="292"/>
      <c r="DE272" s="293"/>
      <c r="DF272" s="291"/>
      <c r="DG272" s="292"/>
      <c r="DH272" s="292"/>
      <c r="DI272" s="292"/>
      <c r="DJ272" s="292"/>
      <c r="DK272" s="292"/>
      <c r="DL272" s="292"/>
      <c r="DM272" s="292"/>
      <c r="DN272" s="292"/>
      <c r="DO272" s="292"/>
      <c r="DP272" s="293"/>
      <c r="DQ272" s="141"/>
      <c r="DR272" s="291"/>
      <c r="DS272" s="292"/>
      <c r="DT272" s="292"/>
      <c r="DU272" s="292"/>
      <c r="DV272" s="292"/>
      <c r="DW272" s="292"/>
      <c r="DX272" s="292"/>
      <c r="DY272" s="292"/>
      <c r="DZ272" s="292"/>
      <c r="EA272" s="292"/>
      <c r="EB272" s="292"/>
      <c r="EC272" s="292"/>
      <c r="ED272" s="292"/>
      <c r="EE272" s="292"/>
      <c r="EF272" s="301"/>
      <c r="EG272" s="301"/>
      <c r="EH272" s="301"/>
      <c r="EI272" s="301"/>
      <c r="EJ272" s="301"/>
      <c r="EK272" s="301"/>
      <c r="EL272" s="301"/>
      <c r="EM272" s="301"/>
      <c r="EN272" s="301"/>
      <c r="EO272" s="317"/>
      <c r="EP272" s="301"/>
      <c r="EQ272" s="293"/>
      <c r="ES272" s="288">
        <f t="shared" si="183"/>
        <v>2014</v>
      </c>
      <c r="ET272" s="289">
        <f t="shared" si="184"/>
        <v>0</v>
      </c>
      <c r="EU272" s="290">
        <f t="shared" si="185"/>
        <v>0</v>
      </c>
      <c r="EV272" s="290">
        <f t="shared" si="186"/>
        <v>0</v>
      </c>
      <c r="EW272" s="290">
        <f t="shared" si="187"/>
        <v>0</v>
      </c>
      <c r="EX272" s="291"/>
      <c r="EY272" s="292"/>
      <c r="EZ272" s="292"/>
      <c r="FA272" s="293"/>
      <c r="FB272" s="294">
        <f t="shared" si="188"/>
        <v>0</v>
      </c>
    </row>
    <row r="273" spans="1:158" s="287" customFormat="1" x14ac:dyDescent="0.15">
      <c r="A273" s="296">
        <v>259</v>
      </c>
      <c r="B273" s="297"/>
      <c r="C273" s="298" t="s">
        <v>161</v>
      </c>
      <c r="D273" s="248">
        <f>IF(C273="","",(VLOOKUP(C273,PD!A:B,2,FALSE)))</f>
        <v>12</v>
      </c>
      <c r="E273" s="299" t="s">
        <v>412</v>
      </c>
      <c r="F273" s="299" t="s">
        <v>392</v>
      </c>
      <c r="G273" s="292" t="s">
        <v>887</v>
      </c>
      <c r="H273" s="300">
        <v>9</v>
      </c>
      <c r="I273" s="292" t="s">
        <v>884</v>
      </c>
      <c r="J273" s="300">
        <v>6</v>
      </c>
      <c r="K273" s="293"/>
      <c r="L273" s="291"/>
      <c r="M273" s="292" t="s">
        <v>391</v>
      </c>
      <c r="N273" s="301"/>
      <c r="O273" s="302">
        <v>1</v>
      </c>
      <c r="P273" s="300">
        <v>15</v>
      </c>
      <c r="Q273" s="303">
        <v>15</v>
      </c>
      <c r="R273" s="302">
        <v>1</v>
      </c>
      <c r="S273" s="292"/>
      <c r="T273" s="300"/>
      <c r="U273" s="293"/>
      <c r="V273" s="296" t="s">
        <v>225</v>
      </c>
      <c r="W273" s="292" t="s">
        <v>885</v>
      </c>
      <c r="X273" s="292"/>
      <c r="Y273" s="292"/>
      <c r="Z273" s="303"/>
      <c r="AA273" s="291"/>
      <c r="AB273" s="300"/>
      <c r="AC273" s="293"/>
      <c r="AD273" s="304"/>
      <c r="AE273" s="301"/>
      <c r="AF273" s="296">
        <v>1</v>
      </c>
      <c r="AG273" s="297">
        <v>2</v>
      </c>
      <c r="AH273" s="305">
        <v>120</v>
      </c>
      <c r="AI273" s="306" t="s">
        <v>407</v>
      </c>
      <c r="AJ273" s="302">
        <v>41</v>
      </c>
      <c r="AK273" s="260">
        <f>IF(AJ273="","",(VLOOKUP(AJ273,償却率表!A:B,2,FALSE)))</f>
        <v>2.5000000000000001E-2</v>
      </c>
      <c r="AL273" s="307" t="s">
        <v>153</v>
      </c>
      <c r="AM273" s="262">
        <f>IF(AL273="","",(VLOOKUP(AL273,PD!G:H,2,FALSE)))</f>
        <v>1</v>
      </c>
      <c r="AN273" s="318" t="s">
        <v>886</v>
      </c>
      <c r="AO273" s="309">
        <v>1989</v>
      </c>
      <c r="AP273" s="319" t="s">
        <v>886</v>
      </c>
      <c r="AQ273" s="266">
        <v>1989</v>
      </c>
      <c r="AR273" s="267">
        <f t="shared" si="153"/>
        <v>25</v>
      </c>
      <c r="AS273" s="293"/>
      <c r="AT273" s="311"/>
      <c r="AU273" s="312">
        <v>155000</v>
      </c>
      <c r="AV273" s="313"/>
      <c r="AW273" s="314"/>
      <c r="AX273" s="296">
        <v>1</v>
      </c>
      <c r="AY273" s="315" t="s">
        <v>227</v>
      </c>
      <c r="AZ273" s="248">
        <f>IF(AY273="","",(VLOOKUP(AY273,PD!J:K,2,FALSE)))</f>
        <v>2</v>
      </c>
      <c r="BA273" s="300">
        <v>2014</v>
      </c>
      <c r="BB273" s="316"/>
      <c r="BC273" s="291"/>
      <c r="BD273" s="292"/>
      <c r="BE273" s="301"/>
      <c r="BF273" s="274">
        <f t="shared" si="154"/>
        <v>0</v>
      </c>
      <c r="BG273" s="275" t="str">
        <f t="shared" si="155"/>
        <v/>
      </c>
      <c r="BH273" s="276" t="str">
        <f t="shared" si="156"/>
        <v/>
      </c>
      <c r="BI273" s="276" t="str">
        <f t="shared" si="157"/>
        <v/>
      </c>
      <c r="BJ273" s="276" t="str">
        <f t="shared" si="158"/>
        <v/>
      </c>
      <c r="BK273" s="276" t="str">
        <f t="shared" si="159"/>
        <v/>
      </c>
      <c r="BL273" s="276" t="str">
        <f t="shared" si="160"/>
        <v/>
      </c>
      <c r="BM273" s="276" t="str">
        <f t="shared" si="161"/>
        <v/>
      </c>
      <c r="BN273" s="276" t="str">
        <f t="shared" si="162"/>
        <v/>
      </c>
      <c r="BO273" s="276" t="str">
        <f t="shared" si="163"/>
        <v/>
      </c>
      <c r="BP273" s="277" t="str">
        <f t="shared" si="164"/>
        <v/>
      </c>
      <c r="BQ273" s="278"/>
      <c r="BR273" s="279"/>
      <c r="BS273" s="280"/>
      <c r="BT273" s="274">
        <f t="shared" si="165"/>
        <v>0</v>
      </c>
      <c r="BU273" s="275" t="str">
        <f t="shared" si="166"/>
        <v/>
      </c>
      <c r="BV273" s="276" t="str">
        <f t="shared" si="167"/>
        <v/>
      </c>
      <c r="BW273" s="276" t="str">
        <f t="shared" si="168"/>
        <v/>
      </c>
      <c r="BX273" s="276" t="str">
        <f t="shared" si="169"/>
        <v/>
      </c>
      <c r="BY273" s="276" t="str">
        <f t="shared" si="170"/>
        <v/>
      </c>
      <c r="BZ273" s="276" t="str">
        <f t="shared" si="171"/>
        <v/>
      </c>
      <c r="CA273" s="276" t="str">
        <f t="shared" si="172"/>
        <v/>
      </c>
      <c r="CB273" s="276" t="str">
        <f t="shared" si="173"/>
        <v/>
      </c>
      <c r="CC273" s="276" t="str">
        <f t="shared" si="174"/>
        <v/>
      </c>
      <c r="CD273" s="276" t="str">
        <f t="shared" si="175"/>
        <v/>
      </c>
      <c r="CE273" s="277" t="str">
        <f t="shared" si="176"/>
        <v/>
      </c>
      <c r="CF273" s="278"/>
      <c r="CG273" s="281"/>
      <c r="CH273" s="281"/>
      <c r="CI273" s="281"/>
      <c r="CJ273" s="280"/>
      <c r="CK273" s="282">
        <f t="shared" si="177"/>
        <v>0</v>
      </c>
      <c r="CL273" s="283">
        <f t="shared" si="178"/>
        <v>18600000</v>
      </c>
      <c r="CM273" s="284">
        <f t="shared" si="179"/>
        <v>465000</v>
      </c>
      <c r="CN273" s="284">
        <f t="shared" si="180"/>
        <v>11625000</v>
      </c>
      <c r="CO273" s="284">
        <f t="shared" si="181"/>
        <v>6975000</v>
      </c>
      <c r="CP273" s="280">
        <f t="shared" si="182"/>
        <v>7440000</v>
      </c>
      <c r="CQ273" s="285"/>
      <c r="CR273" s="291"/>
      <c r="CS273" s="293"/>
      <c r="CV273" s="291"/>
      <c r="CW273" s="292"/>
      <c r="CX273" s="292"/>
      <c r="CY273" s="292"/>
      <c r="CZ273" s="292"/>
      <c r="DA273" s="292"/>
      <c r="DB273" s="292"/>
      <c r="DC273" s="292"/>
      <c r="DD273" s="292"/>
      <c r="DE273" s="293"/>
      <c r="DF273" s="291"/>
      <c r="DG273" s="292"/>
      <c r="DH273" s="292"/>
      <c r="DI273" s="292"/>
      <c r="DJ273" s="292"/>
      <c r="DK273" s="292"/>
      <c r="DL273" s="292"/>
      <c r="DM273" s="292"/>
      <c r="DN273" s="292"/>
      <c r="DO273" s="292"/>
      <c r="DP273" s="293"/>
      <c r="DQ273" s="141"/>
      <c r="DR273" s="291"/>
      <c r="DS273" s="292"/>
      <c r="DT273" s="292"/>
      <c r="DU273" s="292"/>
      <c r="DV273" s="292"/>
      <c r="DW273" s="292"/>
      <c r="DX273" s="292"/>
      <c r="DY273" s="292"/>
      <c r="DZ273" s="292"/>
      <c r="EA273" s="292"/>
      <c r="EB273" s="292"/>
      <c r="EC273" s="292"/>
      <c r="ED273" s="292"/>
      <c r="EE273" s="292"/>
      <c r="EF273" s="301"/>
      <c r="EG273" s="301"/>
      <c r="EH273" s="301"/>
      <c r="EI273" s="301"/>
      <c r="EJ273" s="301"/>
      <c r="EK273" s="301"/>
      <c r="EL273" s="301"/>
      <c r="EM273" s="301"/>
      <c r="EN273" s="301"/>
      <c r="EO273" s="317"/>
      <c r="EP273" s="301"/>
      <c r="EQ273" s="293"/>
      <c r="ES273" s="288">
        <f t="shared" si="183"/>
        <v>2014</v>
      </c>
      <c r="ET273" s="289">
        <f t="shared" si="184"/>
        <v>0</v>
      </c>
      <c r="EU273" s="290">
        <f t="shared" si="185"/>
        <v>0</v>
      </c>
      <c r="EV273" s="290">
        <f t="shared" si="186"/>
        <v>0</v>
      </c>
      <c r="EW273" s="290">
        <f t="shared" si="187"/>
        <v>0</v>
      </c>
      <c r="EX273" s="291"/>
      <c r="EY273" s="292"/>
      <c r="EZ273" s="292"/>
      <c r="FA273" s="293"/>
      <c r="FB273" s="294">
        <f t="shared" si="188"/>
        <v>0</v>
      </c>
    </row>
    <row r="274" spans="1:158" s="287" customFormat="1" x14ac:dyDescent="0.15">
      <c r="A274" s="296">
        <v>260</v>
      </c>
      <c r="B274" s="297"/>
      <c r="C274" s="298" t="s">
        <v>161</v>
      </c>
      <c r="D274" s="248">
        <f>IF(C274="","",(VLOOKUP(C274,PD!A:B,2,FALSE)))</f>
        <v>12</v>
      </c>
      <c r="E274" s="299" t="s">
        <v>412</v>
      </c>
      <c r="F274" s="299" t="s">
        <v>888</v>
      </c>
      <c r="G274" s="292" t="s">
        <v>846</v>
      </c>
      <c r="H274" s="300">
        <v>9</v>
      </c>
      <c r="I274" s="292" t="s">
        <v>889</v>
      </c>
      <c r="J274" s="300">
        <v>5</v>
      </c>
      <c r="K274" s="293"/>
      <c r="L274" s="291"/>
      <c r="M274" s="292" t="s">
        <v>391</v>
      </c>
      <c r="N274" s="301"/>
      <c r="O274" s="302">
        <v>1</v>
      </c>
      <c r="P274" s="300">
        <v>15</v>
      </c>
      <c r="Q274" s="303">
        <v>15</v>
      </c>
      <c r="R274" s="302">
        <v>1</v>
      </c>
      <c r="S274" s="292"/>
      <c r="T274" s="300"/>
      <c r="U274" s="293"/>
      <c r="V274" s="296" t="s">
        <v>225</v>
      </c>
      <c r="W274" s="292" t="s">
        <v>890</v>
      </c>
      <c r="X274" s="292"/>
      <c r="Y274" s="292"/>
      <c r="Z274" s="303"/>
      <c r="AA274" s="291"/>
      <c r="AB274" s="300"/>
      <c r="AC274" s="293"/>
      <c r="AD274" s="304"/>
      <c r="AE274" s="301"/>
      <c r="AF274" s="296">
        <v>2</v>
      </c>
      <c r="AG274" s="297">
        <v>2</v>
      </c>
      <c r="AH274" s="305">
        <v>902</v>
      </c>
      <c r="AI274" s="306" t="s">
        <v>407</v>
      </c>
      <c r="AJ274" s="302">
        <v>47</v>
      </c>
      <c r="AK274" s="260">
        <f>IF(AJ274="","",(VLOOKUP(AJ274,償却率表!A:B,2,FALSE)))</f>
        <v>2.1999999999999999E-2</v>
      </c>
      <c r="AL274" s="307" t="s">
        <v>153</v>
      </c>
      <c r="AM274" s="262">
        <f>IF(AL274="","",(VLOOKUP(AL274,PD!G:H,2,FALSE)))</f>
        <v>1</v>
      </c>
      <c r="AN274" s="318" t="s">
        <v>891</v>
      </c>
      <c r="AO274" s="309">
        <v>1988</v>
      </c>
      <c r="AP274" s="319" t="s">
        <v>891</v>
      </c>
      <c r="AQ274" s="266">
        <v>1988</v>
      </c>
      <c r="AR274" s="267">
        <f t="shared" si="153"/>
        <v>26</v>
      </c>
      <c r="AS274" s="293"/>
      <c r="AT274" s="311">
        <v>141000000</v>
      </c>
      <c r="AU274" s="312"/>
      <c r="AV274" s="313"/>
      <c r="AW274" s="314"/>
      <c r="AX274" s="296"/>
      <c r="AY274" s="315" t="s">
        <v>309</v>
      </c>
      <c r="AZ274" s="248">
        <f>IF(AY274="","",(VLOOKUP(AY274,PD!J:K,2,FALSE)))</f>
        <v>1</v>
      </c>
      <c r="BA274" s="300">
        <v>2014</v>
      </c>
      <c r="BB274" s="316"/>
      <c r="BC274" s="291"/>
      <c r="BD274" s="292"/>
      <c r="BE274" s="301"/>
      <c r="BF274" s="274">
        <f t="shared" si="154"/>
        <v>0</v>
      </c>
      <c r="BG274" s="275" t="str">
        <f t="shared" si="155"/>
        <v/>
      </c>
      <c r="BH274" s="276" t="str">
        <f t="shared" si="156"/>
        <v/>
      </c>
      <c r="BI274" s="276" t="str">
        <f t="shared" si="157"/>
        <v/>
      </c>
      <c r="BJ274" s="276" t="str">
        <f t="shared" si="158"/>
        <v/>
      </c>
      <c r="BK274" s="276" t="str">
        <f t="shared" si="159"/>
        <v/>
      </c>
      <c r="BL274" s="276" t="str">
        <f t="shared" si="160"/>
        <v/>
      </c>
      <c r="BM274" s="276" t="str">
        <f t="shared" si="161"/>
        <v/>
      </c>
      <c r="BN274" s="276" t="str">
        <f t="shared" si="162"/>
        <v/>
      </c>
      <c r="BO274" s="276" t="str">
        <f t="shared" si="163"/>
        <v/>
      </c>
      <c r="BP274" s="277" t="str">
        <f t="shared" si="164"/>
        <v/>
      </c>
      <c r="BQ274" s="278"/>
      <c r="BR274" s="279"/>
      <c r="BS274" s="280"/>
      <c r="BT274" s="274">
        <f t="shared" si="165"/>
        <v>0</v>
      </c>
      <c r="BU274" s="275" t="str">
        <f t="shared" si="166"/>
        <v/>
      </c>
      <c r="BV274" s="276" t="str">
        <f t="shared" si="167"/>
        <v/>
      </c>
      <c r="BW274" s="276" t="str">
        <f t="shared" si="168"/>
        <v/>
      </c>
      <c r="BX274" s="276" t="str">
        <f t="shared" si="169"/>
        <v/>
      </c>
      <c r="BY274" s="276" t="str">
        <f t="shared" si="170"/>
        <v/>
      </c>
      <c r="BZ274" s="276" t="str">
        <f t="shared" si="171"/>
        <v/>
      </c>
      <c r="CA274" s="276" t="str">
        <f t="shared" si="172"/>
        <v/>
      </c>
      <c r="CB274" s="276" t="str">
        <f t="shared" si="173"/>
        <v/>
      </c>
      <c r="CC274" s="276" t="str">
        <f t="shared" si="174"/>
        <v/>
      </c>
      <c r="CD274" s="276" t="str">
        <f t="shared" si="175"/>
        <v/>
      </c>
      <c r="CE274" s="277" t="str">
        <f t="shared" si="176"/>
        <v/>
      </c>
      <c r="CF274" s="278"/>
      <c r="CG274" s="281"/>
      <c r="CH274" s="281"/>
      <c r="CI274" s="281"/>
      <c r="CJ274" s="280"/>
      <c r="CK274" s="282">
        <f t="shared" si="177"/>
        <v>0</v>
      </c>
      <c r="CL274" s="283">
        <f t="shared" si="178"/>
        <v>141000000</v>
      </c>
      <c r="CM274" s="284">
        <f t="shared" si="179"/>
        <v>3102000</v>
      </c>
      <c r="CN274" s="284">
        <f t="shared" si="180"/>
        <v>80652000</v>
      </c>
      <c r="CO274" s="284">
        <f t="shared" si="181"/>
        <v>60348000</v>
      </c>
      <c r="CP274" s="280">
        <f t="shared" si="182"/>
        <v>63450000</v>
      </c>
      <c r="CQ274" s="285"/>
      <c r="CR274" s="291"/>
      <c r="CS274" s="293"/>
      <c r="CV274" s="291"/>
      <c r="CW274" s="292"/>
      <c r="CX274" s="292"/>
      <c r="CY274" s="292"/>
      <c r="CZ274" s="292"/>
      <c r="DA274" s="292"/>
      <c r="DB274" s="292"/>
      <c r="DC274" s="292"/>
      <c r="DD274" s="292"/>
      <c r="DE274" s="293"/>
      <c r="DF274" s="291"/>
      <c r="DG274" s="292"/>
      <c r="DH274" s="292"/>
      <c r="DI274" s="292"/>
      <c r="DJ274" s="292"/>
      <c r="DK274" s="292"/>
      <c r="DL274" s="292"/>
      <c r="DM274" s="292"/>
      <c r="DN274" s="292"/>
      <c r="DO274" s="292"/>
      <c r="DP274" s="293"/>
      <c r="DQ274" s="141"/>
      <c r="DR274" s="291"/>
      <c r="DS274" s="292"/>
      <c r="DT274" s="292"/>
      <c r="DU274" s="292"/>
      <c r="DV274" s="292"/>
      <c r="DW274" s="292"/>
      <c r="DX274" s="292"/>
      <c r="DY274" s="292"/>
      <c r="DZ274" s="292"/>
      <c r="EA274" s="292"/>
      <c r="EB274" s="292"/>
      <c r="EC274" s="292"/>
      <c r="ED274" s="292"/>
      <c r="EE274" s="292"/>
      <c r="EF274" s="301"/>
      <c r="EG274" s="301"/>
      <c r="EH274" s="301"/>
      <c r="EI274" s="301"/>
      <c r="EJ274" s="301"/>
      <c r="EK274" s="301"/>
      <c r="EL274" s="301"/>
      <c r="EM274" s="301"/>
      <c r="EN274" s="301"/>
      <c r="EO274" s="317"/>
      <c r="EP274" s="301"/>
      <c r="EQ274" s="293"/>
      <c r="ES274" s="288">
        <f t="shared" si="183"/>
        <v>2014</v>
      </c>
      <c r="ET274" s="289">
        <f t="shared" si="184"/>
        <v>0</v>
      </c>
      <c r="EU274" s="290">
        <f t="shared" si="185"/>
        <v>0</v>
      </c>
      <c r="EV274" s="290">
        <f t="shared" si="186"/>
        <v>0</v>
      </c>
      <c r="EW274" s="290">
        <f t="shared" si="187"/>
        <v>0</v>
      </c>
      <c r="EX274" s="291"/>
      <c r="EY274" s="292"/>
      <c r="EZ274" s="292"/>
      <c r="FA274" s="293"/>
      <c r="FB274" s="294">
        <f t="shared" si="188"/>
        <v>0</v>
      </c>
    </row>
    <row r="275" spans="1:158" s="287" customFormat="1" x14ac:dyDescent="0.15">
      <c r="A275" s="296">
        <v>261</v>
      </c>
      <c r="B275" s="297"/>
      <c r="C275" s="298" t="s">
        <v>161</v>
      </c>
      <c r="D275" s="248">
        <f>IF(C275="","",(VLOOKUP(C275,PD!A:B,2,FALSE)))</f>
        <v>12</v>
      </c>
      <c r="E275" s="299" t="s">
        <v>412</v>
      </c>
      <c r="F275" s="299" t="s">
        <v>888</v>
      </c>
      <c r="G275" s="292" t="s">
        <v>853</v>
      </c>
      <c r="H275" s="300">
        <v>9</v>
      </c>
      <c r="I275" s="292" t="s">
        <v>889</v>
      </c>
      <c r="J275" s="300">
        <v>5</v>
      </c>
      <c r="K275" s="293"/>
      <c r="L275" s="291"/>
      <c r="M275" s="292" t="s">
        <v>391</v>
      </c>
      <c r="N275" s="301"/>
      <c r="O275" s="302">
        <v>1</v>
      </c>
      <c r="P275" s="300">
        <v>15</v>
      </c>
      <c r="Q275" s="303">
        <v>15</v>
      </c>
      <c r="R275" s="302">
        <v>1</v>
      </c>
      <c r="S275" s="292"/>
      <c r="T275" s="300"/>
      <c r="U275" s="293"/>
      <c r="V275" s="296" t="s">
        <v>225</v>
      </c>
      <c r="W275" s="292" t="s">
        <v>890</v>
      </c>
      <c r="X275" s="292"/>
      <c r="Y275" s="292"/>
      <c r="Z275" s="303"/>
      <c r="AA275" s="291"/>
      <c r="AB275" s="300"/>
      <c r="AC275" s="293"/>
      <c r="AD275" s="304"/>
      <c r="AE275" s="301"/>
      <c r="AF275" s="296">
        <v>2</v>
      </c>
      <c r="AG275" s="297">
        <v>2</v>
      </c>
      <c r="AH275" s="305">
        <v>749</v>
      </c>
      <c r="AI275" s="306" t="s">
        <v>407</v>
      </c>
      <c r="AJ275" s="302">
        <v>47</v>
      </c>
      <c r="AK275" s="260">
        <f>IF(AJ275="","",(VLOOKUP(AJ275,償却率表!A:B,2,FALSE)))</f>
        <v>2.1999999999999999E-2</v>
      </c>
      <c r="AL275" s="307" t="s">
        <v>153</v>
      </c>
      <c r="AM275" s="262">
        <f>IF(AL275="","",(VLOOKUP(AL275,PD!G:H,2,FALSE)))</f>
        <v>1</v>
      </c>
      <c r="AN275" s="318" t="s">
        <v>891</v>
      </c>
      <c r="AO275" s="309">
        <v>1988</v>
      </c>
      <c r="AP275" s="319" t="s">
        <v>891</v>
      </c>
      <c r="AQ275" s="266">
        <v>1988</v>
      </c>
      <c r="AR275" s="267">
        <f t="shared" si="153"/>
        <v>26</v>
      </c>
      <c r="AS275" s="293"/>
      <c r="AT275" s="311">
        <v>117200000</v>
      </c>
      <c r="AU275" s="312"/>
      <c r="AV275" s="313"/>
      <c r="AW275" s="314"/>
      <c r="AX275" s="296"/>
      <c r="AY275" s="315" t="s">
        <v>309</v>
      </c>
      <c r="AZ275" s="248">
        <f>IF(AY275="","",(VLOOKUP(AY275,PD!J:K,2,FALSE)))</f>
        <v>1</v>
      </c>
      <c r="BA275" s="300">
        <v>2014</v>
      </c>
      <c r="BB275" s="316"/>
      <c r="BC275" s="291"/>
      <c r="BD275" s="292"/>
      <c r="BE275" s="301"/>
      <c r="BF275" s="274">
        <f t="shared" si="154"/>
        <v>0</v>
      </c>
      <c r="BG275" s="275" t="str">
        <f t="shared" si="155"/>
        <v/>
      </c>
      <c r="BH275" s="276" t="str">
        <f t="shared" si="156"/>
        <v/>
      </c>
      <c r="BI275" s="276" t="str">
        <f t="shared" si="157"/>
        <v/>
      </c>
      <c r="BJ275" s="276" t="str">
        <f t="shared" si="158"/>
        <v/>
      </c>
      <c r="BK275" s="276" t="str">
        <f t="shared" si="159"/>
        <v/>
      </c>
      <c r="BL275" s="276" t="str">
        <f t="shared" si="160"/>
        <v/>
      </c>
      <c r="BM275" s="276" t="str">
        <f t="shared" si="161"/>
        <v/>
      </c>
      <c r="BN275" s="276" t="str">
        <f t="shared" si="162"/>
        <v/>
      </c>
      <c r="BO275" s="276" t="str">
        <f t="shared" si="163"/>
        <v/>
      </c>
      <c r="BP275" s="277" t="str">
        <f t="shared" si="164"/>
        <v/>
      </c>
      <c r="BQ275" s="278"/>
      <c r="BR275" s="279"/>
      <c r="BS275" s="280"/>
      <c r="BT275" s="274">
        <f t="shared" si="165"/>
        <v>0</v>
      </c>
      <c r="BU275" s="275" t="str">
        <f t="shared" si="166"/>
        <v/>
      </c>
      <c r="BV275" s="276" t="str">
        <f t="shared" si="167"/>
        <v/>
      </c>
      <c r="BW275" s="276" t="str">
        <f t="shared" si="168"/>
        <v/>
      </c>
      <c r="BX275" s="276" t="str">
        <f t="shared" si="169"/>
        <v/>
      </c>
      <c r="BY275" s="276" t="str">
        <f t="shared" si="170"/>
        <v/>
      </c>
      <c r="BZ275" s="276" t="str">
        <f t="shared" si="171"/>
        <v/>
      </c>
      <c r="CA275" s="276" t="str">
        <f t="shared" si="172"/>
        <v/>
      </c>
      <c r="CB275" s="276" t="str">
        <f t="shared" si="173"/>
        <v/>
      </c>
      <c r="CC275" s="276" t="str">
        <f t="shared" si="174"/>
        <v/>
      </c>
      <c r="CD275" s="276" t="str">
        <f t="shared" si="175"/>
        <v/>
      </c>
      <c r="CE275" s="277" t="str">
        <f t="shared" si="176"/>
        <v/>
      </c>
      <c r="CF275" s="278"/>
      <c r="CG275" s="281"/>
      <c r="CH275" s="281"/>
      <c r="CI275" s="281"/>
      <c r="CJ275" s="280"/>
      <c r="CK275" s="282">
        <f t="shared" si="177"/>
        <v>0</v>
      </c>
      <c r="CL275" s="283">
        <f t="shared" si="178"/>
        <v>117200000</v>
      </c>
      <c r="CM275" s="284">
        <f t="shared" si="179"/>
        <v>2578400</v>
      </c>
      <c r="CN275" s="284">
        <f t="shared" si="180"/>
        <v>67038400</v>
      </c>
      <c r="CO275" s="284">
        <f t="shared" si="181"/>
        <v>50161600</v>
      </c>
      <c r="CP275" s="280">
        <f t="shared" si="182"/>
        <v>52740000</v>
      </c>
      <c r="CQ275" s="285"/>
      <c r="CR275" s="291"/>
      <c r="CS275" s="293"/>
      <c r="CV275" s="291"/>
      <c r="CW275" s="292"/>
      <c r="CX275" s="292"/>
      <c r="CY275" s="292"/>
      <c r="CZ275" s="292"/>
      <c r="DA275" s="292"/>
      <c r="DB275" s="292"/>
      <c r="DC275" s="292"/>
      <c r="DD275" s="292"/>
      <c r="DE275" s="293"/>
      <c r="DF275" s="291"/>
      <c r="DG275" s="292"/>
      <c r="DH275" s="292"/>
      <c r="DI275" s="292"/>
      <c r="DJ275" s="292"/>
      <c r="DK275" s="292"/>
      <c r="DL275" s="292"/>
      <c r="DM275" s="292"/>
      <c r="DN275" s="292"/>
      <c r="DO275" s="292"/>
      <c r="DP275" s="293"/>
      <c r="DQ275" s="141"/>
      <c r="DR275" s="291"/>
      <c r="DS275" s="292"/>
      <c r="DT275" s="292"/>
      <c r="DU275" s="292"/>
      <c r="DV275" s="292"/>
      <c r="DW275" s="292"/>
      <c r="DX275" s="292"/>
      <c r="DY275" s="292"/>
      <c r="DZ275" s="292"/>
      <c r="EA275" s="292"/>
      <c r="EB275" s="292"/>
      <c r="EC275" s="292"/>
      <c r="ED275" s="292"/>
      <c r="EE275" s="292"/>
      <c r="EF275" s="301"/>
      <c r="EG275" s="301"/>
      <c r="EH275" s="301"/>
      <c r="EI275" s="301"/>
      <c r="EJ275" s="301"/>
      <c r="EK275" s="301"/>
      <c r="EL275" s="301"/>
      <c r="EM275" s="301"/>
      <c r="EN275" s="301"/>
      <c r="EO275" s="317"/>
      <c r="EP275" s="301"/>
      <c r="EQ275" s="293"/>
      <c r="ES275" s="288">
        <f t="shared" si="183"/>
        <v>2014</v>
      </c>
      <c r="ET275" s="289">
        <f t="shared" si="184"/>
        <v>0</v>
      </c>
      <c r="EU275" s="290">
        <f t="shared" si="185"/>
        <v>0</v>
      </c>
      <c r="EV275" s="290">
        <f t="shared" si="186"/>
        <v>0</v>
      </c>
      <c r="EW275" s="290">
        <f t="shared" si="187"/>
        <v>0</v>
      </c>
      <c r="EX275" s="291"/>
      <c r="EY275" s="292"/>
      <c r="EZ275" s="292"/>
      <c r="FA275" s="293"/>
      <c r="FB275" s="294">
        <f t="shared" si="188"/>
        <v>0</v>
      </c>
    </row>
    <row r="276" spans="1:158" s="287" customFormat="1" x14ac:dyDescent="0.15">
      <c r="A276" s="296">
        <v>262</v>
      </c>
      <c r="B276" s="297"/>
      <c r="C276" s="298" t="s">
        <v>161</v>
      </c>
      <c r="D276" s="248">
        <f>IF(C276="","",(VLOOKUP(C276,PD!A:B,2,FALSE)))</f>
        <v>12</v>
      </c>
      <c r="E276" s="299" t="s">
        <v>412</v>
      </c>
      <c r="F276" s="299" t="s">
        <v>892</v>
      </c>
      <c r="G276" s="292" t="s">
        <v>846</v>
      </c>
      <c r="H276" s="300">
        <v>9</v>
      </c>
      <c r="I276" s="292" t="s">
        <v>893</v>
      </c>
      <c r="J276" s="300">
        <v>8</v>
      </c>
      <c r="K276" s="293"/>
      <c r="L276" s="291"/>
      <c r="M276" s="292" t="s">
        <v>391</v>
      </c>
      <c r="N276" s="301"/>
      <c r="O276" s="302">
        <v>1</v>
      </c>
      <c r="P276" s="300">
        <v>15</v>
      </c>
      <c r="Q276" s="303">
        <v>15</v>
      </c>
      <c r="R276" s="302">
        <v>1</v>
      </c>
      <c r="S276" s="292"/>
      <c r="T276" s="300"/>
      <c r="U276" s="293"/>
      <c r="V276" s="296" t="s">
        <v>225</v>
      </c>
      <c r="W276" s="292" t="s">
        <v>894</v>
      </c>
      <c r="X276" s="292"/>
      <c r="Y276" s="292"/>
      <c r="Z276" s="303"/>
      <c r="AA276" s="291"/>
      <c r="AB276" s="300"/>
      <c r="AC276" s="293"/>
      <c r="AD276" s="304"/>
      <c r="AE276" s="301"/>
      <c r="AF276" s="296">
        <v>2</v>
      </c>
      <c r="AG276" s="297">
        <v>2</v>
      </c>
      <c r="AH276" s="305">
        <v>495</v>
      </c>
      <c r="AI276" s="306" t="s">
        <v>407</v>
      </c>
      <c r="AJ276" s="302">
        <v>47</v>
      </c>
      <c r="AK276" s="260">
        <f>IF(AJ276="","",(VLOOKUP(AJ276,償却率表!A:B,2,FALSE)))</f>
        <v>2.1999999999999999E-2</v>
      </c>
      <c r="AL276" s="307" t="s">
        <v>153</v>
      </c>
      <c r="AM276" s="262">
        <f>IF(AL276="","",(VLOOKUP(AL276,PD!G:H,2,FALSE)))</f>
        <v>1</v>
      </c>
      <c r="AN276" s="318" t="s">
        <v>895</v>
      </c>
      <c r="AO276" s="309">
        <v>1971</v>
      </c>
      <c r="AP276" s="319" t="s">
        <v>895</v>
      </c>
      <c r="AQ276" s="266">
        <v>1971</v>
      </c>
      <c r="AR276" s="267">
        <f t="shared" si="153"/>
        <v>43</v>
      </c>
      <c r="AS276" s="293"/>
      <c r="AT276" s="311"/>
      <c r="AU276" s="312"/>
      <c r="AV276" s="313">
        <v>67490000</v>
      </c>
      <c r="AW276" s="314"/>
      <c r="AX276" s="296">
        <v>1</v>
      </c>
      <c r="AY276" s="315" t="s">
        <v>438</v>
      </c>
      <c r="AZ276" s="248">
        <f>IF(AY276="","",(VLOOKUP(AY276,PD!J:K,2,FALSE)))</f>
        <v>3</v>
      </c>
      <c r="BA276" s="300">
        <v>2014</v>
      </c>
      <c r="BB276" s="316"/>
      <c r="BC276" s="291"/>
      <c r="BD276" s="292"/>
      <c r="BE276" s="301"/>
      <c r="BF276" s="274">
        <f t="shared" si="154"/>
        <v>0</v>
      </c>
      <c r="BG276" s="275" t="str">
        <f t="shared" si="155"/>
        <v/>
      </c>
      <c r="BH276" s="276" t="str">
        <f t="shared" si="156"/>
        <v/>
      </c>
      <c r="BI276" s="276" t="str">
        <f t="shared" si="157"/>
        <v/>
      </c>
      <c r="BJ276" s="276" t="str">
        <f t="shared" si="158"/>
        <v/>
      </c>
      <c r="BK276" s="276" t="str">
        <f t="shared" si="159"/>
        <v/>
      </c>
      <c r="BL276" s="276" t="str">
        <f t="shared" si="160"/>
        <v/>
      </c>
      <c r="BM276" s="276" t="str">
        <f t="shared" si="161"/>
        <v/>
      </c>
      <c r="BN276" s="276" t="str">
        <f t="shared" si="162"/>
        <v/>
      </c>
      <c r="BO276" s="276" t="str">
        <f t="shared" si="163"/>
        <v/>
      </c>
      <c r="BP276" s="277" t="str">
        <f t="shared" si="164"/>
        <v/>
      </c>
      <c r="BQ276" s="278"/>
      <c r="BR276" s="279"/>
      <c r="BS276" s="280"/>
      <c r="BT276" s="274">
        <f t="shared" si="165"/>
        <v>0</v>
      </c>
      <c r="BU276" s="275" t="str">
        <f t="shared" si="166"/>
        <v/>
      </c>
      <c r="BV276" s="276" t="str">
        <f t="shared" si="167"/>
        <v/>
      </c>
      <c r="BW276" s="276" t="str">
        <f t="shared" si="168"/>
        <v/>
      </c>
      <c r="BX276" s="276" t="str">
        <f t="shared" si="169"/>
        <v/>
      </c>
      <c r="BY276" s="276" t="str">
        <f t="shared" si="170"/>
        <v/>
      </c>
      <c r="BZ276" s="276" t="str">
        <f t="shared" si="171"/>
        <v/>
      </c>
      <c r="CA276" s="276" t="str">
        <f t="shared" si="172"/>
        <v/>
      </c>
      <c r="CB276" s="276" t="str">
        <f t="shared" si="173"/>
        <v/>
      </c>
      <c r="CC276" s="276" t="str">
        <f t="shared" si="174"/>
        <v/>
      </c>
      <c r="CD276" s="276" t="str">
        <f t="shared" si="175"/>
        <v/>
      </c>
      <c r="CE276" s="277" t="str">
        <f t="shared" si="176"/>
        <v/>
      </c>
      <c r="CF276" s="278"/>
      <c r="CG276" s="281"/>
      <c r="CH276" s="281"/>
      <c r="CI276" s="281"/>
      <c r="CJ276" s="280"/>
      <c r="CK276" s="282">
        <f t="shared" si="177"/>
        <v>0</v>
      </c>
      <c r="CL276" s="283">
        <f t="shared" si="178"/>
        <v>67490000</v>
      </c>
      <c r="CM276" s="284">
        <f t="shared" si="179"/>
        <v>1484780</v>
      </c>
      <c r="CN276" s="284">
        <f t="shared" si="180"/>
        <v>63845540</v>
      </c>
      <c r="CO276" s="284">
        <f t="shared" si="181"/>
        <v>3644460</v>
      </c>
      <c r="CP276" s="280">
        <f t="shared" si="182"/>
        <v>5129240</v>
      </c>
      <c r="CQ276" s="285"/>
      <c r="CR276" s="291"/>
      <c r="CS276" s="293"/>
      <c r="CV276" s="291"/>
      <c r="CW276" s="292"/>
      <c r="CX276" s="292"/>
      <c r="CY276" s="292"/>
      <c r="CZ276" s="292"/>
      <c r="DA276" s="292"/>
      <c r="DB276" s="292"/>
      <c r="DC276" s="292"/>
      <c r="DD276" s="292"/>
      <c r="DE276" s="293"/>
      <c r="DF276" s="291"/>
      <c r="DG276" s="292"/>
      <c r="DH276" s="292"/>
      <c r="DI276" s="292"/>
      <c r="DJ276" s="292"/>
      <c r="DK276" s="292"/>
      <c r="DL276" s="292"/>
      <c r="DM276" s="292"/>
      <c r="DN276" s="292"/>
      <c r="DO276" s="292"/>
      <c r="DP276" s="293"/>
      <c r="DQ276" s="141"/>
      <c r="DR276" s="291"/>
      <c r="DS276" s="292"/>
      <c r="DT276" s="292"/>
      <c r="DU276" s="292"/>
      <c r="DV276" s="292"/>
      <c r="DW276" s="292"/>
      <c r="DX276" s="292"/>
      <c r="DY276" s="292"/>
      <c r="DZ276" s="292"/>
      <c r="EA276" s="292"/>
      <c r="EB276" s="292"/>
      <c r="EC276" s="292"/>
      <c r="ED276" s="292"/>
      <c r="EE276" s="292"/>
      <c r="EF276" s="301"/>
      <c r="EG276" s="301"/>
      <c r="EH276" s="301"/>
      <c r="EI276" s="301"/>
      <c r="EJ276" s="301"/>
      <c r="EK276" s="301"/>
      <c r="EL276" s="301"/>
      <c r="EM276" s="301"/>
      <c r="EN276" s="301"/>
      <c r="EO276" s="317"/>
      <c r="EP276" s="301"/>
      <c r="EQ276" s="293"/>
      <c r="ES276" s="288">
        <f t="shared" si="183"/>
        <v>2014</v>
      </c>
      <c r="ET276" s="289">
        <f t="shared" si="184"/>
        <v>0</v>
      </c>
      <c r="EU276" s="290">
        <f t="shared" si="185"/>
        <v>0</v>
      </c>
      <c r="EV276" s="290">
        <f t="shared" si="186"/>
        <v>0</v>
      </c>
      <c r="EW276" s="290">
        <f t="shared" si="187"/>
        <v>0</v>
      </c>
      <c r="EX276" s="291"/>
      <c r="EY276" s="292"/>
      <c r="EZ276" s="292"/>
      <c r="FA276" s="293"/>
      <c r="FB276" s="294">
        <f t="shared" si="188"/>
        <v>0</v>
      </c>
    </row>
    <row r="277" spans="1:158" s="287" customFormat="1" x14ac:dyDescent="0.15">
      <c r="A277" s="296">
        <v>263</v>
      </c>
      <c r="B277" s="297"/>
      <c r="C277" s="298" t="s">
        <v>161</v>
      </c>
      <c r="D277" s="248">
        <f>IF(C277="","",(VLOOKUP(C277,PD!A:B,2,FALSE)))</f>
        <v>12</v>
      </c>
      <c r="E277" s="299" t="s">
        <v>412</v>
      </c>
      <c r="F277" s="299" t="s">
        <v>892</v>
      </c>
      <c r="G277" s="292" t="s">
        <v>846</v>
      </c>
      <c r="H277" s="300">
        <v>9</v>
      </c>
      <c r="I277" s="292" t="s">
        <v>893</v>
      </c>
      <c r="J277" s="300">
        <v>8</v>
      </c>
      <c r="K277" s="293"/>
      <c r="L277" s="291"/>
      <c r="M277" s="292" t="s">
        <v>391</v>
      </c>
      <c r="N277" s="301"/>
      <c r="O277" s="302">
        <v>1</v>
      </c>
      <c r="P277" s="300">
        <v>15</v>
      </c>
      <c r="Q277" s="303">
        <v>15</v>
      </c>
      <c r="R277" s="302">
        <v>1</v>
      </c>
      <c r="S277" s="292"/>
      <c r="T277" s="300"/>
      <c r="U277" s="293"/>
      <c r="V277" s="296" t="s">
        <v>225</v>
      </c>
      <c r="W277" s="292" t="s">
        <v>894</v>
      </c>
      <c r="X277" s="292"/>
      <c r="Y277" s="292"/>
      <c r="Z277" s="303"/>
      <c r="AA277" s="291"/>
      <c r="AB277" s="300"/>
      <c r="AC277" s="293"/>
      <c r="AD277" s="304"/>
      <c r="AE277" s="301"/>
      <c r="AF277" s="296">
        <v>2</v>
      </c>
      <c r="AG277" s="297">
        <v>2</v>
      </c>
      <c r="AH277" s="305">
        <v>162</v>
      </c>
      <c r="AI277" s="306" t="s">
        <v>407</v>
      </c>
      <c r="AJ277" s="302">
        <v>47</v>
      </c>
      <c r="AK277" s="260">
        <f>IF(AJ277="","",(VLOOKUP(AJ277,償却率表!A:B,2,FALSE)))</f>
        <v>2.1999999999999999E-2</v>
      </c>
      <c r="AL277" s="307" t="s">
        <v>153</v>
      </c>
      <c r="AM277" s="262">
        <f>IF(AL277="","",(VLOOKUP(AL277,PD!G:H,2,FALSE)))</f>
        <v>1</v>
      </c>
      <c r="AN277" s="318" t="s">
        <v>896</v>
      </c>
      <c r="AO277" s="309">
        <v>1971</v>
      </c>
      <c r="AP277" s="319" t="s">
        <v>896</v>
      </c>
      <c r="AQ277" s="266">
        <v>1971</v>
      </c>
      <c r="AR277" s="267">
        <f t="shared" si="153"/>
        <v>43</v>
      </c>
      <c r="AS277" s="293"/>
      <c r="AT277" s="311"/>
      <c r="AU277" s="312"/>
      <c r="AV277" s="313">
        <v>22080000</v>
      </c>
      <c r="AW277" s="314"/>
      <c r="AX277" s="296">
        <v>1</v>
      </c>
      <c r="AY277" s="315" t="s">
        <v>438</v>
      </c>
      <c r="AZ277" s="248">
        <f>IF(AY277="","",(VLOOKUP(AY277,PD!J:K,2,FALSE)))</f>
        <v>3</v>
      </c>
      <c r="BA277" s="300">
        <v>2014</v>
      </c>
      <c r="BB277" s="316"/>
      <c r="BC277" s="291"/>
      <c r="BD277" s="292"/>
      <c r="BE277" s="301"/>
      <c r="BF277" s="274">
        <f t="shared" si="154"/>
        <v>0</v>
      </c>
      <c r="BG277" s="275" t="str">
        <f t="shared" si="155"/>
        <v/>
      </c>
      <c r="BH277" s="276" t="str">
        <f t="shared" si="156"/>
        <v/>
      </c>
      <c r="BI277" s="276" t="str">
        <f t="shared" si="157"/>
        <v/>
      </c>
      <c r="BJ277" s="276" t="str">
        <f t="shared" si="158"/>
        <v/>
      </c>
      <c r="BK277" s="276" t="str">
        <f t="shared" si="159"/>
        <v/>
      </c>
      <c r="BL277" s="276" t="str">
        <f t="shared" si="160"/>
        <v/>
      </c>
      <c r="BM277" s="276" t="str">
        <f t="shared" si="161"/>
        <v/>
      </c>
      <c r="BN277" s="276" t="str">
        <f t="shared" si="162"/>
        <v/>
      </c>
      <c r="BO277" s="276" t="str">
        <f t="shared" si="163"/>
        <v/>
      </c>
      <c r="BP277" s="277" t="str">
        <f t="shared" si="164"/>
        <v/>
      </c>
      <c r="BQ277" s="278"/>
      <c r="BR277" s="279"/>
      <c r="BS277" s="280"/>
      <c r="BT277" s="274">
        <f t="shared" si="165"/>
        <v>0</v>
      </c>
      <c r="BU277" s="275" t="str">
        <f t="shared" si="166"/>
        <v/>
      </c>
      <c r="BV277" s="276" t="str">
        <f t="shared" si="167"/>
        <v/>
      </c>
      <c r="BW277" s="276" t="str">
        <f t="shared" si="168"/>
        <v/>
      </c>
      <c r="BX277" s="276" t="str">
        <f t="shared" si="169"/>
        <v/>
      </c>
      <c r="BY277" s="276" t="str">
        <f t="shared" si="170"/>
        <v/>
      </c>
      <c r="BZ277" s="276" t="str">
        <f t="shared" si="171"/>
        <v/>
      </c>
      <c r="CA277" s="276" t="str">
        <f t="shared" si="172"/>
        <v/>
      </c>
      <c r="CB277" s="276" t="str">
        <f t="shared" si="173"/>
        <v/>
      </c>
      <c r="CC277" s="276" t="str">
        <f t="shared" si="174"/>
        <v/>
      </c>
      <c r="CD277" s="276" t="str">
        <f t="shared" si="175"/>
        <v/>
      </c>
      <c r="CE277" s="277" t="str">
        <f t="shared" si="176"/>
        <v/>
      </c>
      <c r="CF277" s="278"/>
      <c r="CG277" s="281"/>
      <c r="CH277" s="281"/>
      <c r="CI277" s="281"/>
      <c r="CJ277" s="280"/>
      <c r="CK277" s="282">
        <f t="shared" si="177"/>
        <v>0</v>
      </c>
      <c r="CL277" s="283">
        <f t="shared" si="178"/>
        <v>22080000</v>
      </c>
      <c r="CM277" s="284">
        <f t="shared" si="179"/>
        <v>485760</v>
      </c>
      <c r="CN277" s="284">
        <f t="shared" si="180"/>
        <v>20887680</v>
      </c>
      <c r="CO277" s="284">
        <f t="shared" si="181"/>
        <v>1192320</v>
      </c>
      <c r="CP277" s="280">
        <f t="shared" si="182"/>
        <v>1678080</v>
      </c>
      <c r="CQ277" s="285"/>
      <c r="CR277" s="291"/>
      <c r="CS277" s="293"/>
      <c r="CV277" s="291"/>
      <c r="CW277" s="292"/>
      <c r="CX277" s="292"/>
      <c r="CY277" s="292"/>
      <c r="CZ277" s="292"/>
      <c r="DA277" s="292"/>
      <c r="DB277" s="292"/>
      <c r="DC277" s="292"/>
      <c r="DD277" s="292"/>
      <c r="DE277" s="293"/>
      <c r="DF277" s="291"/>
      <c r="DG277" s="292"/>
      <c r="DH277" s="292"/>
      <c r="DI277" s="292"/>
      <c r="DJ277" s="292"/>
      <c r="DK277" s="292"/>
      <c r="DL277" s="292"/>
      <c r="DM277" s="292"/>
      <c r="DN277" s="292"/>
      <c r="DO277" s="292"/>
      <c r="DP277" s="293"/>
      <c r="DQ277" s="141"/>
      <c r="DR277" s="291"/>
      <c r="DS277" s="292"/>
      <c r="DT277" s="292"/>
      <c r="DU277" s="292"/>
      <c r="DV277" s="292"/>
      <c r="DW277" s="292"/>
      <c r="DX277" s="292"/>
      <c r="DY277" s="292"/>
      <c r="DZ277" s="292"/>
      <c r="EA277" s="292"/>
      <c r="EB277" s="292"/>
      <c r="EC277" s="292"/>
      <c r="ED277" s="292"/>
      <c r="EE277" s="292"/>
      <c r="EF277" s="301"/>
      <c r="EG277" s="301"/>
      <c r="EH277" s="301"/>
      <c r="EI277" s="301"/>
      <c r="EJ277" s="301"/>
      <c r="EK277" s="301"/>
      <c r="EL277" s="301"/>
      <c r="EM277" s="301"/>
      <c r="EN277" s="301"/>
      <c r="EO277" s="317"/>
      <c r="EP277" s="301"/>
      <c r="EQ277" s="293"/>
      <c r="ES277" s="288">
        <f t="shared" si="183"/>
        <v>2014</v>
      </c>
      <c r="ET277" s="289">
        <f t="shared" si="184"/>
        <v>0</v>
      </c>
      <c r="EU277" s="290">
        <f t="shared" si="185"/>
        <v>0</v>
      </c>
      <c r="EV277" s="290">
        <f t="shared" si="186"/>
        <v>0</v>
      </c>
      <c r="EW277" s="290">
        <f t="shared" si="187"/>
        <v>0</v>
      </c>
      <c r="EX277" s="291"/>
      <c r="EY277" s="292"/>
      <c r="EZ277" s="292"/>
      <c r="FA277" s="293"/>
      <c r="FB277" s="294">
        <f t="shared" si="188"/>
        <v>0</v>
      </c>
    </row>
    <row r="278" spans="1:158" s="287" customFormat="1" x14ac:dyDescent="0.15">
      <c r="A278" s="296">
        <v>264</v>
      </c>
      <c r="B278" s="297"/>
      <c r="C278" s="298" t="s">
        <v>161</v>
      </c>
      <c r="D278" s="248">
        <f>IF(C278="","",(VLOOKUP(C278,PD!A:B,2,FALSE)))</f>
        <v>12</v>
      </c>
      <c r="E278" s="299" t="s">
        <v>412</v>
      </c>
      <c r="F278" s="299" t="s">
        <v>892</v>
      </c>
      <c r="G278" s="292" t="s">
        <v>846</v>
      </c>
      <c r="H278" s="300">
        <v>9</v>
      </c>
      <c r="I278" s="292" t="s">
        <v>893</v>
      </c>
      <c r="J278" s="300">
        <v>8</v>
      </c>
      <c r="K278" s="293"/>
      <c r="L278" s="291"/>
      <c r="M278" s="292" t="s">
        <v>391</v>
      </c>
      <c r="N278" s="301"/>
      <c r="O278" s="302">
        <v>1</v>
      </c>
      <c r="P278" s="300">
        <v>15</v>
      </c>
      <c r="Q278" s="303">
        <v>15</v>
      </c>
      <c r="R278" s="302">
        <v>1</v>
      </c>
      <c r="S278" s="292"/>
      <c r="T278" s="300"/>
      <c r="U278" s="293"/>
      <c r="V278" s="296" t="s">
        <v>225</v>
      </c>
      <c r="W278" s="292" t="s">
        <v>894</v>
      </c>
      <c r="X278" s="292"/>
      <c r="Y278" s="292"/>
      <c r="Z278" s="303"/>
      <c r="AA278" s="291"/>
      <c r="AB278" s="300"/>
      <c r="AC278" s="293"/>
      <c r="AD278" s="304"/>
      <c r="AE278" s="301"/>
      <c r="AF278" s="296">
        <v>2</v>
      </c>
      <c r="AG278" s="297">
        <v>2</v>
      </c>
      <c r="AH278" s="305">
        <v>758</v>
      </c>
      <c r="AI278" s="306" t="s">
        <v>407</v>
      </c>
      <c r="AJ278" s="302">
        <v>47</v>
      </c>
      <c r="AK278" s="260">
        <f>IF(AJ278="","",(VLOOKUP(AJ278,償却率表!A:B,2,FALSE)))</f>
        <v>2.1999999999999999E-2</v>
      </c>
      <c r="AL278" s="307" t="s">
        <v>153</v>
      </c>
      <c r="AM278" s="262">
        <f>IF(AL278="","",(VLOOKUP(AL278,PD!G:H,2,FALSE)))</f>
        <v>1</v>
      </c>
      <c r="AN278" s="318" t="s">
        <v>897</v>
      </c>
      <c r="AO278" s="309">
        <v>1972</v>
      </c>
      <c r="AP278" s="319" t="s">
        <v>897</v>
      </c>
      <c r="AQ278" s="266">
        <v>1972</v>
      </c>
      <c r="AR278" s="267">
        <f t="shared" si="153"/>
        <v>42</v>
      </c>
      <c r="AS278" s="293"/>
      <c r="AT278" s="311"/>
      <c r="AU278" s="312"/>
      <c r="AV278" s="313">
        <v>103350000</v>
      </c>
      <c r="AW278" s="314"/>
      <c r="AX278" s="296">
        <v>1</v>
      </c>
      <c r="AY278" s="315" t="s">
        <v>438</v>
      </c>
      <c r="AZ278" s="248">
        <f>IF(AY278="","",(VLOOKUP(AY278,PD!J:K,2,FALSE)))</f>
        <v>3</v>
      </c>
      <c r="BA278" s="300">
        <v>2014</v>
      </c>
      <c r="BB278" s="316"/>
      <c r="BC278" s="291"/>
      <c r="BD278" s="292"/>
      <c r="BE278" s="301"/>
      <c r="BF278" s="274">
        <f t="shared" si="154"/>
        <v>0</v>
      </c>
      <c r="BG278" s="275" t="str">
        <f t="shared" si="155"/>
        <v/>
      </c>
      <c r="BH278" s="276" t="str">
        <f t="shared" si="156"/>
        <v/>
      </c>
      <c r="BI278" s="276" t="str">
        <f t="shared" si="157"/>
        <v/>
      </c>
      <c r="BJ278" s="276" t="str">
        <f t="shared" si="158"/>
        <v/>
      </c>
      <c r="BK278" s="276" t="str">
        <f t="shared" si="159"/>
        <v/>
      </c>
      <c r="BL278" s="276" t="str">
        <f t="shared" si="160"/>
        <v/>
      </c>
      <c r="BM278" s="276" t="str">
        <f t="shared" si="161"/>
        <v/>
      </c>
      <c r="BN278" s="276" t="str">
        <f t="shared" si="162"/>
        <v/>
      </c>
      <c r="BO278" s="276" t="str">
        <f t="shared" si="163"/>
        <v/>
      </c>
      <c r="BP278" s="277" t="str">
        <f t="shared" si="164"/>
        <v/>
      </c>
      <c r="BQ278" s="278"/>
      <c r="BR278" s="279"/>
      <c r="BS278" s="280"/>
      <c r="BT278" s="274">
        <f t="shared" si="165"/>
        <v>0</v>
      </c>
      <c r="BU278" s="275" t="str">
        <f t="shared" si="166"/>
        <v/>
      </c>
      <c r="BV278" s="276" t="str">
        <f t="shared" si="167"/>
        <v/>
      </c>
      <c r="BW278" s="276" t="str">
        <f t="shared" si="168"/>
        <v/>
      </c>
      <c r="BX278" s="276" t="str">
        <f t="shared" si="169"/>
        <v/>
      </c>
      <c r="BY278" s="276" t="str">
        <f t="shared" si="170"/>
        <v/>
      </c>
      <c r="BZ278" s="276" t="str">
        <f t="shared" si="171"/>
        <v/>
      </c>
      <c r="CA278" s="276" t="str">
        <f t="shared" si="172"/>
        <v/>
      </c>
      <c r="CB278" s="276" t="str">
        <f t="shared" si="173"/>
        <v/>
      </c>
      <c r="CC278" s="276" t="str">
        <f t="shared" si="174"/>
        <v/>
      </c>
      <c r="CD278" s="276" t="str">
        <f t="shared" si="175"/>
        <v/>
      </c>
      <c r="CE278" s="277" t="str">
        <f t="shared" si="176"/>
        <v/>
      </c>
      <c r="CF278" s="278"/>
      <c r="CG278" s="281"/>
      <c r="CH278" s="281"/>
      <c r="CI278" s="281"/>
      <c r="CJ278" s="280"/>
      <c r="CK278" s="282">
        <f t="shared" si="177"/>
        <v>0</v>
      </c>
      <c r="CL278" s="283">
        <f t="shared" si="178"/>
        <v>103350000</v>
      </c>
      <c r="CM278" s="284">
        <f t="shared" si="179"/>
        <v>2273700</v>
      </c>
      <c r="CN278" s="284">
        <f t="shared" si="180"/>
        <v>95495400</v>
      </c>
      <c r="CO278" s="284">
        <f t="shared" si="181"/>
        <v>7854600</v>
      </c>
      <c r="CP278" s="280">
        <f t="shared" si="182"/>
        <v>10128300</v>
      </c>
      <c r="CQ278" s="285"/>
      <c r="CR278" s="291"/>
      <c r="CS278" s="293"/>
      <c r="CV278" s="291"/>
      <c r="CW278" s="292"/>
      <c r="CX278" s="292"/>
      <c r="CY278" s="292"/>
      <c r="CZ278" s="292"/>
      <c r="DA278" s="292"/>
      <c r="DB278" s="292"/>
      <c r="DC278" s="292"/>
      <c r="DD278" s="292"/>
      <c r="DE278" s="293"/>
      <c r="DF278" s="291"/>
      <c r="DG278" s="292"/>
      <c r="DH278" s="292"/>
      <c r="DI278" s="292"/>
      <c r="DJ278" s="292"/>
      <c r="DK278" s="292"/>
      <c r="DL278" s="292"/>
      <c r="DM278" s="292"/>
      <c r="DN278" s="292"/>
      <c r="DO278" s="292"/>
      <c r="DP278" s="293"/>
      <c r="DQ278" s="141"/>
      <c r="DR278" s="291"/>
      <c r="DS278" s="292"/>
      <c r="DT278" s="292"/>
      <c r="DU278" s="292"/>
      <c r="DV278" s="292"/>
      <c r="DW278" s="292"/>
      <c r="DX278" s="292"/>
      <c r="DY278" s="292"/>
      <c r="DZ278" s="292"/>
      <c r="EA278" s="292"/>
      <c r="EB278" s="292"/>
      <c r="EC278" s="292"/>
      <c r="ED278" s="292"/>
      <c r="EE278" s="292"/>
      <c r="EF278" s="301"/>
      <c r="EG278" s="301"/>
      <c r="EH278" s="301"/>
      <c r="EI278" s="301"/>
      <c r="EJ278" s="301"/>
      <c r="EK278" s="301"/>
      <c r="EL278" s="301"/>
      <c r="EM278" s="301"/>
      <c r="EN278" s="301"/>
      <c r="EO278" s="317"/>
      <c r="EP278" s="301"/>
      <c r="EQ278" s="293"/>
      <c r="ES278" s="288">
        <f t="shared" si="183"/>
        <v>2014</v>
      </c>
      <c r="ET278" s="289">
        <f t="shared" si="184"/>
        <v>0</v>
      </c>
      <c r="EU278" s="290">
        <f t="shared" si="185"/>
        <v>0</v>
      </c>
      <c r="EV278" s="290">
        <f t="shared" si="186"/>
        <v>0</v>
      </c>
      <c r="EW278" s="290">
        <f t="shared" si="187"/>
        <v>0</v>
      </c>
      <c r="EX278" s="291"/>
      <c r="EY278" s="292"/>
      <c r="EZ278" s="292"/>
      <c r="FA278" s="293"/>
      <c r="FB278" s="294">
        <f t="shared" si="188"/>
        <v>0</v>
      </c>
    </row>
    <row r="279" spans="1:158" s="287" customFormat="1" x14ac:dyDescent="0.15">
      <c r="A279" s="296">
        <v>265</v>
      </c>
      <c r="B279" s="297"/>
      <c r="C279" s="298" t="s">
        <v>161</v>
      </c>
      <c r="D279" s="248">
        <f>IF(C279="","",(VLOOKUP(C279,PD!A:B,2,FALSE)))</f>
        <v>12</v>
      </c>
      <c r="E279" s="299" t="s">
        <v>412</v>
      </c>
      <c r="F279" s="299" t="s">
        <v>892</v>
      </c>
      <c r="G279" s="292" t="s">
        <v>846</v>
      </c>
      <c r="H279" s="300">
        <v>9</v>
      </c>
      <c r="I279" s="292" t="s">
        <v>893</v>
      </c>
      <c r="J279" s="300">
        <v>8</v>
      </c>
      <c r="K279" s="293"/>
      <c r="L279" s="291"/>
      <c r="M279" s="292" t="s">
        <v>391</v>
      </c>
      <c r="N279" s="301"/>
      <c r="O279" s="302">
        <v>1</v>
      </c>
      <c r="P279" s="300">
        <v>15</v>
      </c>
      <c r="Q279" s="303">
        <v>15</v>
      </c>
      <c r="R279" s="302">
        <v>1</v>
      </c>
      <c r="S279" s="292"/>
      <c r="T279" s="300"/>
      <c r="U279" s="293"/>
      <c r="V279" s="296" t="s">
        <v>225</v>
      </c>
      <c r="W279" s="292" t="s">
        <v>894</v>
      </c>
      <c r="X279" s="292"/>
      <c r="Y279" s="292"/>
      <c r="Z279" s="303"/>
      <c r="AA279" s="291"/>
      <c r="AB279" s="300"/>
      <c r="AC279" s="293"/>
      <c r="AD279" s="304"/>
      <c r="AE279" s="301"/>
      <c r="AF279" s="296">
        <v>3</v>
      </c>
      <c r="AG279" s="297">
        <v>2</v>
      </c>
      <c r="AH279" s="305">
        <v>1648</v>
      </c>
      <c r="AI279" s="306" t="s">
        <v>407</v>
      </c>
      <c r="AJ279" s="302">
        <v>47</v>
      </c>
      <c r="AK279" s="260">
        <f>IF(AJ279="","",(VLOOKUP(AJ279,償却率表!A:B,2,FALSE)))</f>
        <v>2.1999999999999999E-2</v>
      </c>
      <c r="AL279" s="307" t="s">
        <v>153</v>
      </c>
      <c r="AM279" s="262">
        <f>IF(AL279="","",(VLOOKUP(AL279,PD!G:H,2,FALSE)))</f>
        <v>1</v>
      </c>
      <c r="AN279" s="318" t="s">
        <v>898</v>
      </c>
      <c r="AO279" s="309">
        <v>1978</v>
      </c>
      <c r="AP279" s="319" t="s">
        <v>898</v>
      </c>
      <c r="AQ279" s="266">
        <v>1978</v>
      </c>
      <c r="AR279" s="267">
        <f t="shared" si="153"/>
        <v>36</v>
      </c>
      <c r="AS279" s="293"/>
      <c r="AT279" s="311"/>
      <c r="AU279" s="312"/>
      <c r="AV279" s="313">
        <v>224700000</v>
      </c>
      <c r="AW279" s="314"/>
      <c r="AX279" s="296">
        <v>1</v>
      </c>
      <c r="AY279" s="315" t="s">
        <v>438</v>
      </c>
      <c r="AZ279" s="248">
        <f>IF(AY279="","",(VLOOKUP(AY279,PD!J:K,2,FALSE)))</f>
        <v>3</v>
      </c>
      <c r="BA279" s="300">
        <v>2014</v>
      </c>
      <c r="BB279" s="316"/>
      <c r="BC279" s="291"/>
      <c r="BD279" s="292"/>
      <c r="BE279" s="301"/>
      <c r="BF279" s="274">
        <f t="shared" si="154"/>
        <v>0</v>
      </c>
      <c r="BG279" s="275" t="str">
        <f t="shared" si="155"/>
        <v/>
      </c>
      <c r="BH279" s="276" t="str">
        <f t="shared" si="156"/>
        <v/>
      </c>
      <c r="BI279" s="276" t="str">
        <f t="shared" si="157"/>
        <v/>
      </c>
      <c r="BJ279" s="276" t="str">
        <f t="shared" si="158"/>
        <v/>
      </c>
      <c r="BK279" s="276" t="str">
        <f t="shared" si="159"/>
        <v/>
      </c>
      <c r="BL279" s="276" t="str">
        <f t="shared" si="160"/>
        <v/>
      </c>
      <c r="BM279" s="276" t="str">
        <f t="shared" si="161"/>
        <v/>
      </c>
      <c r="BN279" s="276" t="str">
        <f t="shared" si="162"/>
        <v/>
      </c>
      <c r="BO279" s="276" t="str">
        <f t="shared" si="163"/>
        <v/>
      </c>
      <c r="BP279" s="277" t="str">
        <f t="shared" si="164"/>
        <v/>
      </c>
      <c r="BQ279" s="278"/>
      <c r="BR279" s="279"/>
      <c r="BS279" s="280"/>
      <c r="BT279" s="274">
        <f t="shared" si="165"/>
        <v>0</v>
      </c>
      <c r="BU279" s="275" t="str">
        <f t="shared" si="166"/>
        <v/>
      </c>
      <c r="BV279" s="276" t="str">
        <f t="shared" si="167"/>
        <v/>
      </c>
      <c r="BW279" s="276" t="str">
        <f t="shared" si="168"/>
        <v/>
      </c>
      <c r="BX279" s="276" t="str">
        <f t="shared" si="169"/>
        <v/>
      </c>
      <c r="BY279" s="276" t="str">
        <f t="shared" si="170"/>
        <v/>
      </c>
      <c r="BZ279" s="276" t="str">
        <f t="shared" si="171"/>
        <v/>
      </c>
      <c r="CA279" s="276" t="str">
        <f t="shared" si="172"/>
        <v/>
      </c>
      <c r="CB279" s="276" t="str">
        <f t="shared" si="173"/>
        <v/>
      </c>
      <c r="CC279" s="276" t="str">
        <f t="shared" si="174"/>
        <v/>
      </c>
      <c r="CD279" s="276" t="str">
        <f t="shared" si="175"/>
        <v/>
      </c>
      <c r="CE279" s="277" t="str">
        <f t="shared" si="176"/>
        <v/>
      </c>
      <c r="CF279" s="278"/>
      <c r="CG279" s="281"/>
      <c r="CH279" s="281"/>
      <c r="CI279" s="281"/>
      <c r="CJ279" s="280"/>
      <c r="CK279" s="282">
        <f t="shared" si="177"/>
        <v>0</v>
      </c>
      <c r="CL279" s="283">
        <f t="shared" si="178"/>
        <v>224700000</v>
      </c>
      <c r="CM279" s="284">
        <f t="shared" si="179"/>
        <v>4943400</v>
      </c>
      <c r="CN279" s="284">
        <f t="shared" si="180"/>
        <v>177962400</v>
      </c>
      <c r="CO279" s="284">
        <f t="shared" si="181"/>
        <v>46737600</v>
      </c>
      <c r="CP279" s="280">
        <f t="shared" si="182"/>
        <v>51681000</v>
      </c>
      <c r="CQ279" s="285"/>
      <c r="CR279" s="291"/>
      <c r="CS279" s="293"/>
      <c r="CV279" s="291"/>
      <c r="CW279" s="292"/>
      <c r="CX279" s="292"/>
      <c r="CY279" s="292"/>
      <c r="CZ279" s="292"/>
      <c r="DA279" s="292"/>
      <c r="DB279" s="292"/>
      <c r="DC279" s="292"/>
      <c r="DD279" s="292"/>
      <c r="DE279" s="293"/>
      <c r="DF279" s="291"/>
      <c r="DG279" s="292"/>
      <c r="DH279" s="292"/>
      <c r="DI279" s="292"/>
      <c r="DJ279" s="292"/>
      <c r="DK279" s="292"/>
      <c r="DL279" s="292"/>
      <c r="DM279" s="292"/>
      <c r="DN279" s="292"/>
      <c r="DO279" s="292"/>
      <c r="DP279" s="293"/>
      <c r="DQ279" s="141"/>
      <c r="DR279" s="291"/>
      <c r="DS279" s="292"/>
      <c r="DT279" s="292"/>
      <c r="DU279" s="292"/>
      <c r="DV279" s="292"/>
      <c r="DW279" s="292"/>
      <c r="DX279" s="292"/>
      <c r="DY279" s="292"/>
      <c r="DZ279" s="292"/>
      <c r="EA279" s="292"/>
      <c r="EB279" s="292"/>
      <c r="EC279" s="292"/>
      <c r="ED279" s="292"/>
      <c r="EE279" s="292"/>
      <c r="EF279" s="301"/>
      <c r="EG279" s="301"/>
      <c r="EH279" s="301"/>
      <c r="EI279" s="301"/>
      <c r="EJ279" s="301"/>
      <c r="EK279" s="301"/>
      <c r="EL279" s="301"/>
      <c r="EM279" s="301"/>
      <c r="EN279" s="301"/>
      <c r="EO279" s="317"/>
      <c r="EP279" s="301"/>
      <c r="EQ279" s="293"/>
      <c r="ES279" s="288">
        <f t="shared" si="183"/>
        <v>2014</v>
      </c>
      <c r="ET279" s="289">
        <f t="shared" si="184"/>
        <v>0</v>
      </c>
      <c r="EU279" s="290">
        <f t="shared" si="185"/>
        <v>0</v>
      </c>
      <c r="EV279" s="290">
        <f t="shared" si="186"/>
        <v>0</v>
      </c>
      <c r="EW279" s="290">
        <f t="shared" si="187"/>
        <v>0</v>
      </c>
      <c r="EX279" s="291"/>
      <c r="EY279" s="292"/>
      <c r="EZ279" s="292"/>
      <c r="FA279" s="293"/>
      <c r="FB279" s="294">
        <f t="shared" si="188"/>
        <v>0</v>
      </c>
    </row>
    <row r="280" spans="1:158" s="287" customFormat="1" x14ac:dyDescent="0.15">
      <c r="A280" s="296">
        <v>266</v>
      </c>
      <c r="B280" s="297"/>
      <c r="C280" s="298" t="s">
        <v>161</v>
      </c>
      <c r="D280" s="248">
        <f>IF(C280="","",(VLOOKUP(C280,PD!A:B,2,FALSE)))</f>
        <v>12</v>
      </c>
      <c r="E280" s="299" t="s">
        <v>412</v>
      </c>
      <c r="F280" s="299" t="s">
        <v>892</v>
      </c>
      <c r="G280" s="292" t="s">
        <v>887</v>
      </c>
      <c r="H280" s="300">
        <v>9</v>
      </c>
      <c r="I280" s="292" t="s">
        <v>893</v>
      </c>
      <c r="J280" s="300">
        <v>8</v>
      </c>
      <c r="K280" s="293"/>
      <c r="L280" s="291"/>
      <c r="M280" s="292" t="s">
        <v>391</v>
      </c>
      <c r="N280" s="301"/>
      <c r="O280" s="302">
        <v>1</v>
      </c>
      <c r="P280" s="300">
        <v>15</v>
      </c>
      <c r="Q280" s="303">
        <v>15</v>
      </c>
      <c r="R280" s="302">
        <v>1</v>
      </c>
      <c r="S280" s="292"/>
      <c r="T280" s="300"/>
      <c r="U280" s="293"/>
      <c r="V280" s="296" t="s">
        <v>225</v>
      </c>
      <c r="W280" s="292" t="s">
        <v>894</v>
      </c>
      <c r="X280" s="292"/>
      <c r="Y280" s="292"/>
      <c r="Z280" s="303"/>
      <c r="AA280" s="291"/>
      <c r="AB280" s="300"/>
      <c r="AC280" s="293"/>
      <c r="AD280" s="304"/>
      <c r="AE280" s="301"/>
      <c r="AF280" s="296">
        <v>2</v>
      </c>
      <c r="AG280" s="297">
        <v>2</v>
      </c>
      <c r="AH280" s="305">
        <v>609</v>
      </c>
      <c r="AI280" s="306" t="s">
        <v>407</v>
      </c>
      <c r="AJ280" s="302">
        <v>41</v>
      </c>
      <c r="AK280" s="260">
        <f>IF(AJ280="","",(VLOOKUP(AJ280,償却率表!A:B,2,FALSE)))</f>
        <v>2.5000000000000001E-2</v>
      </c>
      <c r="AL280" s="307" t="s">
        <v>153</v>
      </c>
      <c r="AM280" s="262">
        <f>IF(AL280="","",(VLOOKUP(AL280,PD!G:H,2,FALSE)))</f>
        <v>1</v>
      </c>
      <c r="AN280" s="318" t="s">
        <v>899</v>
      </c>
      <c r="AO280" s="309">
        <v>1979</v>
      </c>
      <c r="AP280" s="319" t="s">
        <v>899</v>
      </c>
      <c r="AQ280" s="266">
        <v>1979</v>
      </c>
      <c r="AR280" s="267">
        <f t="shared" si="153"/>
        <v>35</v>
      </c>
      <c r="AS280" s="293"/>
      <c r="AT280" s="311"/>
      <c r="AU280" s="312"/>
      <c r="AV280" s="313">
        <v>82860000</v>
      </c>
      <c r="AW280" s="314"/>
      <c r="AX280" s="296">
        <v>1</v>
      </c>
      <c r="AY280" s="315" t="s">
        <v>438</v>
      </c>
      <c r="AZ280" s="248">
        <f>IF(AY280="","",(VLOOKUP(AY280,PD!J:K,2,FALSE)))</f>
        <v>3</v>
      </c>
      <c r="BA280" s="300">
        <v>2014</v>
      </c>
      <c r="BB280" s="316"/>
      <c r="BC280" s="291"/>
      <c r="BD280" s="292"/>
      <c r="BE280" s="301"/>
      <c r="BF280" s="274">
        <f t="shared" si="154"/>
        <v>0</v>
      </c>
      <c r="BG280" s="275" t="str">
        <f t="shared" si="155"/>
        <v/>
      </c>
      <c r="BH280" s="276" t="str">
        <f t="shared" si="156"/>
        <v/>
      </c>
      <c r="BI280" s="276" t="str">
        <f t="shared" si="157"/>
        <v/>
      </c>
      <c r="BJ280" s="276" t="str">
        <f t="shared" si="158"/>
        <v/>
      </c>
      <c r="BK280" s="276" t="str">
        <f t="shared" si="159"/>
        <v/>
      </c>
      <c r="BL280" s="276" t="str">
        <f t="shared" si="160"/>
        <v/>
      </c>
      <c r="BM280" s="276" t="str">
        <f t="shared" si="161"/>
        <v/>
      </c>
      <c r="BN280" s="276" t="str">
        <f t="shared" si="162"/>
        <v/>
      </c>
      <c r="BO280" s="276" t="str">
        <f t="shared" si="163"/>
        <v/>
      </c>
      <c r="BP280" s="277" t="str">
        <f t="shared" si="164"/>
        <v/>
      </c>
      <c r="BQ280" s="278"/>
      <c r="BR280" s="279"/>
      <c r="BS280" s="280"/>
      <c r="BT280" s="274">
        <f t="shared" si="165"/>
        <v>0</v>
      </c>
      <c r="BU280" s="275" t="str">
        <f t="shared" si="166"/>
        <v/>
      </c>
      <c r="BV280" s="276" t="str">
        <f t="shared" si="167"/>
        <v/>
      </c>
      <c r="BW280" s="276" t="str">
        <f t="shared" si="168"/>
        <v/>
      </c>
      <c r="BX280" s="276" t="str">
        <f t="shared" si="169"/>
        <v/>
      </c>
      <c r="BY280" s="276" t="str">
        <f t="shared" si="170"/>
        <v/>
      </c>
      <c r="BZ280" s="276" t="str">
        <f t="shared" si="171"/>
        <v/>
      </c>
      <c r="CA280" s="276" t="str">
        <f t="shared" si="172"/>
        <v/>
      </c>
      <c r="CB280" s="276" t="str">
        <f t="shared" si="173"/>
        <v/>
      </c>
      <c r="CC280" s="276" t="str">
        <f t="shared" si="174"/>
        <v/>
      </c>
      <c r="CD280" s="276" t="str">
        <f t="shared" si="175"/>
        <v/>
      </c>
      <c r="CE280" s="277" t="str">
        <f t="shared" si="176"/>
        <v/>
      </c>
      <c r="CF280" s="278"/>
      <c r="CG280" s="281"/>
      <c r="CH280" s="281"/>
      <c r="CI280" s="281"/>
      <c r="CJ280" s="280"/>
      <c r="CK280" s="282">
        <f t="shared" si="177"/>
        <v>0</v>
      </c>
      <c r="CL280" s="283">
        <f t="shared" si="178"/>
        <v>82860000</v>
      </c>
      <c r="CM280" s="284">
        <f t="shared" si="179"/>
        <v>2071500</v>
      </c>
      <c r="CN280" s="284">
        <f t="shared" si="180"/>
        <v>72502500</v>
      </c>
      <c r="CO280" s="284">
        <f t="shared" si="181"/>
        <v>10357500</v>
      </c>
      <c r="CP280" s="280">
        <f t="shared" si="182"/>
        <v>12429000</v>
      </c>
      <c r="CQ280" s="285"/>
      <c r="CR280" s="291"/>
      <c r="CS280" s="293"/>
      <c r="CV280" s="291"/>
      <c r="CW280" s="292"/>
      <c r="CX280" s="292"/>
      <c r="CY280" s="292"/>
      <c r="CZ280" s="292"/>
      <c r="DA280" s="292"/>
      <c r="DB280" s="292"/>
      <c r="DC280" s="292"/>
      <c r="DD280" s="292"/>
      <c r="DE280" s="293"/>
      <c r="DF280" s="291"/>
      <c r="DG280" s="292"/>
      <c r="DH280" s="292"/>
      <c r="DI280" s="292"/>
      <c r="DJ280" s="292"/>
      <c r="DK280" s="292"/>
      <c r="DL280" s="292"/>
      <c r="DM280" s="292"/>
      <c r="DN280" s="292"/>
      <c r="DO280" s="292"/>
      <c r="DP280" s="293"/>
      <c r="DQ280" s="141"/>
      <c r="DR280" s="291"/>
      <c r="DS280" s="292"/>
      <c r="DT280" s="292"/>
      <c r="DU280" s="292"/>
      <c r="DV280" s="292"/>
      <c r="DW280" s="292"/>
      <c r="DX280" s="292"/>
      <c r="DY280" s="292"/>
      <c r="DZ280" s="292"/>
      <c r="EA280" s="292"/>
      <c r="EB280" s="292"/>
      <c r="EC280" s="292"/>
      <c r="ED280" s="292"/>
      <c r="EE280" s="292"/>
      <c r="EF280" s="301"/>
      <c r="EG280" s="301"/>
      <c r="EH280" s="301"/>
      <c r="EI280" s="301"/>
      <c r="EJ280" s="301"/>
      <c r="EK280" s="301"/>
      <c r="EL280" s="301"/>
      <c r="EM280" s="301"/>
      <c r="EN280" s="301"/>
      <c r="EO280" s="317"/>
      <c r="EP280" s="301"/>
      <c r="EQ280" s="293"/>
      <c r="ES280" s="288">
        <f t="shared" si="183"/>
        <v>2014</v>
      </c>
      <c r="ET280" s="289">
        <f t="shared" si="184"/>
        <v>0</v>
      </c>
      <c r="EU280" s="290">
        <f t="shared" si="185"/>
        <v>0</v>
      </c>
      <c r="EV280" s="290">
        <f t="shared" si="186"/>
        <v>0</v>
      </c>
      <c r="EW280" s="290">
        <f t="shared" si="187"/>
        <v>0</v>
      </c>
      <c r="EX280" s="291"/>
      <c r="EY280" s="292"/>
      <c r="EZ280" s="292"/>
      <c r="FA280" s="293"/>
      <c r="FB280" s="294">
        <f t="shared" si="188"/>
        <v>0</v>
      </c>
    </row>
    <row r="281" spans="1:158" s="287" customFormat="1" x14ac:dyDescent="0.15">
      <c r="A281" s="296">
        <v>267</v>
      </c>
      <c r="B281" s="297"/>
      <c r="C281" s="298" t="s">
        <v>161</v>
      </c>
      <c r="D281" s="248">
        <f>IF(C281="","",(VLOOKUP(C281,PD!A:B,2,FALSE)))</f>
        <v>12</v>
      </c>
      <c r="E281" s="299" t="s">
        <v>412</v>
      </c>
      <c r="F281" s="299" t="s">
        <v>892</v>
      </c>
      <c r="G281" s="292" t="s">
        <v>846</v>
      </c>
      <c r="H281" s="300">
        <v>9</v>
      </c>
      <c r="I281" s="292" t="s">
        <v>893</v>
      </c>
      <c r="J281" s="300">
        <v>8</v>
      </c>
      <c r="K281" s="293"/>
      <c r="L281" s="291"/>
      <c r="M281" s="292" t="s">
        <v>391</v>
      </c>
      <c r="N281" s="301"/>
      <c r="O281" s="302">
        <v>1</v>
      </c>
      <c r="P281" s="300">
        <v>15</v>
      </c>
      <c r="Q281" s="303">
        <v>15</v>
      </c>
      <c r="R281" s="302">
        <v>1</v>
      </c>
      <c r="S281" s="292"/>
      <c r="T281" s="300"/>
      <c r="U281" s="293"/>
      <c r="V281" s="296" t="s">
        <v>225</v>
      </c>
      <c r="W281" s="292" t="s">
        <v>894</v>
      </c>
      <c r="X281" s="292"/>
      <c r="Y281" s="292"/>
      <c r="Z281" s="303"/>
      <c r="AA281" s="291"/>
      <c r="AB281" s="300"/>
      <c r="AC281" s="293"/>
      <c r="AD281" s="304"/>
      <c r="AE281" s="301"/>
      <c r="AF281" s="296">
        <v>2</v>
      </c>
      <c r="AG281" s="297">
        <v>2</v>
      </c>
      <c r="AH281" s="305">
        <v>1112</v>
      </c>
      <c r="AI281" s="306" t="s">
        <v>407</v>
      </c>
      <c r="AJ281" s="302">
        <v>47</v>
      </c>
      <c r="AK281" s="260">
        <f>IF(AJ281="","",(VLOOKUP(AJ281,償却率表!A:B,2,FALSE)))</f>
        <v>2.1999999999999999E-2</v>
      </c>
      <c r="AL281" s="307" t="s">
        <v>153</v>
      </c>
      <c r="AM281" s="262">
        <f>IF(AL281="","",(VLOOKUP(AL281,PD!G:H,2,FALSE)))</f>
        <v>1</v>
      </c>
      <c r="AN281" s="318" t="s">
        <v>900</v>
      </c>
      <c r="AO281" s="309">
        <v>1986</v>
      </c>
      <c r="AP281" s="319" t="s">
        <v>900</v>
      </c>
      <c r="AQ281" s="266">
        <v>1986</v>
      </c>
      <c r="AR281" s="267">
        <f t="shared" si="153"/>
        <v>28</v>
      </c>
      <c r="AS281" s="293"/>
      <c r="AT281" s="311">
        <v>153000000</v>
      </c>
      <c r="AU281" s="312"/>
      <c r="AV281" s="313"/>
      <c r="AW281" s="314"/>
      <c r="AX281" s="296"/>
      <c r="AY281" s="315" t="s">
        <v>309</v>
      </c>
      <c r="AZ281" s="248">
        <f>IF(AY281="","",(VLOOKUP(AY281,PD!J:K,2,FALSE)))</f>
        <v>1</v>
      </c>
      <c r="BA281" s="300">
        <v>2014</v>
      </c>
      <c r="BB281" s="316"/>
      <c r="BC281" s="291"/>
      <c r="BD281" s="292"/>
      <c r="BE281" s="301"/>
      <c r="BF281" s="274">
        <f t="shared" si="154"/>
        <v>0</v>
      </c>
      <c r="BG281" s="275" t="str">
        <f t="shared" si="155"/>
        <v/>
      </c>
      <c r="BH281" s="276" t="str">
        <f t="shared" si="156"/>
        <v/>
      </c>
      <c r="BI281" s="276" t="str">
        <f t="shared" si="157"/>
        <v/>
      </c>
      <c r="BJ281" s="276" t="str">
        <f t="shared" si="158"/>
        <v/>
      </c>
      <c r="BK281" s="276" t="str">
        <f t="shared" si="159"/>
        <v/>
      </c>
      <c r="BL281" s="276" t="str">
        <f t="shared" si="160"/>
        <v/>
      </c>
      <c r="BM281" s="276" t="str">
        <f t="shared" si="161"/>
        <v/>
      </c>
      <c r="BN281" s="276" t="str">
        <f t="shared" si="162"/>
        <v/>
      </c>
      <c r="BO281" s="276" t="str">
        <f t="shared" si="163"/>
        <v/>
      </c>
      <c r="BP281" s="277" t="str">
        <f t="shared" si="164"/>
        <v/>
      </c>
      <c r="BQ281" s="278"/>
      <c r="BR281" s="279"/>
      <c r="BS281" s="280"/>
      <c r="BT281" s="274">
        <f t="shared" si="165"/>
        <v>0</v>
      </c>
      <c r="BU281" s="275" t="str">
        <f t="shared" si="166"/>
        <v/>
      </c>
      <c r="BV281" s="276" t="str">
        <f t="shared" si="167"/>
        <v/>
      </c>
      <c r="BW281" s="276" t="str">
        <f t="shared" si="168"/>
        <v/>
      </c>
      <c r="BX281" s="276" t="str">
        <f t="shared" si="169"/>
        <v/>
      </c>
      <c r="BY281" s="276" t="str">
        <f t="shared" si="170"/>
        <v/>
      </c>
      <c r="BZ281" s="276" t="str">
        <f t="shared" si="171"/>
        <v/>
      </c>
      <c r="CA281" s="276" t="str">
        <f t="shared" si="172"/>
        <v/>
      </c>
      <c r="CB281" s="276" t="str">
        <f t="shared" si="173"/>
        <v/>
      </c>
      <c r="CC281" s="276" t="str">
        <f t="shared" si="174"/>
        <v/>
      </c>
      <c r="CD281" s="276" t="str">
        <f t="shared" si="175"/>
        <v/>
      </c>
      <c r="CE281" s="277" t="str">
        <f t="shared" si="176"/>
        <v/>
      </c>
      <c r="CF281" s="278"/>
      <c r="CG281" s="281"/>
      <c r="CH281" s="281"/>
      <c r="CI281" s="281"/>
      <c r="CJ281" s="280"/>
      <c r="CK281" s="282">
        <f t="shared" si="177"/>
        <v>0</v>
      </c>
      <c r="CL281" s="283">
        <f t="shared" si="178"/>
        <v>153000000</v>
      </c>
      <c r="CM281" s="284">
        <f t="shared" si="179"/>
        <v>3366000</v>
      </c>
      <c r="CN281" s="284">
        <f t="shared" si="180"/>
        <v>94248000</v>
      </c>
      <c r="CO281" s="284">
        <f t="shared" si="181"/>
        <v>58752000</v>
      </c>
      <c r="CP281" s="280">
        <f t="shared" si="182"/>
        <v>62118000</v>
      </c>
      <c r="CQ281" s="285"/>
      <c r="CR281" s="291"/>
      <c r="CS281" s="293"/>
      <c r="CV281" s="291"/>
      <c r="CW281" s="292"/>
      <c r="CX281" s="292"/>
      <c r="CY281" s="292"/>
      <c r="CZ281" s="292"/>
      <c r="DA281" s="292"/>
      <c r="DB281" s="292"/>
      <c r="DC281" s="292"/>
      <c r="DD281" s="292"/>
      <c r="DE281" s="293"/>
      <c r="DF281" s="291"/>
      <c r="DG281" s="292"/>
      <c r="DH281" s="292"/>
      <c r="DI281" s="292"/>
      <c r="DJ281" s="292"/>
      <c r="DK281" s="292"/>
      <c r="DL281" s="292"/>
      <c r="DM281" s="292"/>
      <c r="DN281" s="292"/>
      <c r="DO281" s="292"/>
      <c r="DP281" s="293"/>
      <c r="DQ281" s="141"/>
      <c r="DR281" s="291"/>
      <c r="DS281" s="292"/>
      <c r="DT281" s="292"/>
      <c r="DU281" s="292"/>
      <c r="DV281" s="292"/>
      <c r="DW281" s="292"/>
      <c r="DX281" s="292"/>
      <c r="DY281" s="292"/>
      <c r="DZ281" s="292"/>
      <c r="EA281" s="292"/>
      <c r="EB281" s="292"/>
      <c r="EC281" s="292"/>
      <c r="ED281" s="292"/>
      <c r="EE281" s="292"/>
      <c r="EF281" s="301"/>
      <c r="EG281" s="301"/>
      <c r="EH281" s="301"/>
      <c r="EI281" s="301"/>
      <c r="EJ281" s="301"/>
      <c r="EK281" s="301"/>
      <c r="EL281" s="301"/>
      <c r="EM281" s="301"/>
      <c r="EN281" s="301"/>
      <c r="EO281" s="317"/>
      <c r="EP281" s="301"/>
      <c r="EQ281" s="293"/>
      <c r="ES281" s="288">
        <f t="shared" si="183"/>
        <v>2014</v>
      </c>
      <c r="ET281" s="289">
        <f t="shared" si="184"/>
        <v>0</v>
      </c>
      <c r="EU281" s="290">
        <f t="shared" si="185"/>
        <v>0</v>
      </c>
      <c r="EV281" s="290">
        <f t="shared" si="186"/>
        <v>0</v>
      </c>
      <c r="EW281" s="290">
        <f t="shared" si="187"/>
        <v>0</v>
      </c>
      <c r="EX281" s="291"/>
      <c r="EY281" s="292"/>
      <c r="EZ281" s="292"/>
      <c r="FA281" s="293"/>
      <c r="FB281" s="294">
        <f t="shared" si="188"/>
        <v>0</v>
      </c>
    </row>
    <row r="282" spans="1:158" s="287" customFormat="1" x14ac:dyDescent="0.15">
      <c r="A282" s="296">
        <v>268</v>
      </c>
      <c r="B282" s="297"/>
      <c r="C282" s="298" t="s">
        <v>161</v>
      </c>
      <c r="D282" s="248">
        <f>IF(C282="","",(VLOOKUP(C282,PD!A:B,2,FALSE)))</f>
        <v>12</v>
      </c>
      <c r="E282" s="299" t="s">
        <v>412</v>
      </c>
      <c r="F282" s="299" t="s">
        <v>901</v>
      </c>
      <c r="G282" s="292" t="s">
        <v>846</v>
      </c>
      <c r="H282" s="300">
        <v>9</v>
      </c>
      <c r="I282" s="292" t="s">
        <v>902</v>
      </c>
      <c r="J282" s="300">
        <v>9</v>
      </c>
      <c r="K282" s="293"/>
      <c r="L282" s="291"/>
      <c r="M282" s="292" t="s">
        <v>391</v>
      </c>
      <c r="N282" s="301"/>
      <c r="O282" s="302">
        <v>1</v>
      </c>
      <c r="P282" s="300">
        <v>15</v>
      </c>
      <c r="Q282" s="303">
        <v>15</v>
      </c>
      <c r="R282" s="302">
        <v>1</v>
      </c>
      <c r="S282" s="292"/>
      <c r="T282" s="300"/>
      <c r="U282" s="293"/>
      <c r="V282" s="296" t="s">
        <v>225</v>
      </c>
      <c r="W282" s="292" t="s">
        <v>903</v>
      </c>
      <c r="X282" s="292"/>
      <c r="Y282" s="292"/>
      <c r="Z282" s="303"/>
      <c r="AA282" s="291"/>
      <c r="AB282" s="300"/>
      <c r="AC282" s="293"/>
      <c r="AD282" s="304"/>
      <c r="AE282" s="301"/>
      <c r="AF282" s="296">
        <v>2</v>
      </c>
      <c r="AG282" s="297">
        <v>2</v>
      </c>
      <c r="AH282" s="305">
        <v>2001</v>
      </c>
      <c r="AI282" s="306" t="s">
        <v>407</v>
      </c>
      <c r="AJ282" s="302">
        <v>47</v>
      </c>
      <c r="AK282" s="260">
        <f>IF(AJ282="","",(VLOOKUP(AJ282,償却率表!A:B,2,FALSE)))</f>
        <v>2.1999999999999999E-2</v>
      </c>
      <c r="AL282" s="307" t="s">
        <v>153</v>
      </c>
      <c r="AM282" s="262">
        <f>IF(AL282="","",(VLOOKUP(AL282,PD!G:H,2,FALSE)))</f>
        <v>1</v>
      </c>
      <c r="AN282" s="318" t="s">
        <v>899</v>
      </c>
      <c r="AO282" s="309">
        <v>1979</v>
      </c>
      <c r="AP282" s="319" t="s">
        <v>899</v>
      </c>
      <c r="AQ282" s="266">
        <v>1979</v>
      </c>
      <c r="AR282" s="267">
        <f t="shared" si="153"/>
        <v>35</v>
      </c>
      <c r="AS282" s="293"/>
      <c r="AT282" s="311"/>
      <c r="AU282" s="312"/>
      <c r="AV282" s="313">
        <v>272830000</v>
      </c>
      <c r="AW282" s="314"/>
      <c r="AX282" s="296">
        <v>1</v>
      </c>
      <c r="AY282" s="315" t="s">
        <v>438</v>
      </c>
      <c r="AZ282" s="248">
        <f>IF(AY282="","",(VLOOKUP(AY282,PD!J:K,2,FALSE)))</f>
        <v>3</v>
      </c>
      <c r="BA282" s="300">
        <v>2014</v>
      </c>
      <c r="BB282" s="316"/>
      <c r="BC282" s="291"/>
      <c r="BD282" s="292"/>
      <c r="BE282" s="301"/>
      <c r="BF282" s="274">
        <f t="shared" si="154"/>
        <v>0</v>
      </c>
      <c r="BG282" s="275" t="str">
        <f t="shared" si="155"/>
        <v/>
      </c>
      <c r="BH282" s="276" t="str">
        <f t="shared" si="156"/>
        <v/>
      </c>
      <c r="BI282" s="276" t="str">
        <f t="shared" si="157"/>
        <v/>
      </c>
      <c r="BJ282" s="276" t="str">
        <f t="shared" si="158"/>
        <v/>
      </c>
      <c r="BK282" s="276" t="str">
        <f t="shared" si="159"/>
        <v/>
      </c>
      <c r="BL282" s="276" t="str">
        <f t="shared" si="160"/>
        <v/>
      </c>
      <c r="BM282" s="276" t="str">
        <f t="shared" si="161"/>
        <v/>
      </c>
      <c r="BN282" s="276" t="str">
        <f t="shared" si="162"/>
        <v/>
      </c>
      <c r="BO282" s="276" t="str">
        <f t="shared" si="163"/>
        <v/>
      </c>
      <c r="BP282" s="277" t="str">
        <f t="shared" si="164"/>
        <v/>
      </c>
      <c r="BQ282" s="278"/>
      <c r="BR282" s="279"/>
      <c r="BS282" s="280"/>
      <c r="BT282" s="274">
        <f t="shared" si="165"/>
        <v>0</v>
      </c>
      <c r="BU282" s="275" t="str">
        <f t="shared" si="166"/>
        <v/>
      </c>
      <c r="BV282" s="276" t="str">
        <f t="shared" si="167"/>
        <v/>
      </c>
      <c r="BW282" s="276" t="str">
        <f t="shared" si="168"/>
        <v/>
      </c>
      <c r="BX282" s="276" t="str">
        <f t="shared" si="169"/>
        <v/>
      </c>
      <c r="BY282" s="276" t="str">
        <f t="shared" si="170"/>
        <v/>
      </c>
      <c r="BZ282" s="276" t="str">
        <f t="shared" si="171"/>
        <v/>
      </c>
      <c r="CA282" s="276" t="str">
        <f t="shared" si="172"/>
        <v/>
      </c>
      <c r="CB282" s="276" t="str">
        <f t="shared" si="173"/>
        <v/>
      </c>
      <c r="CC282" s="276" t="str">
        <f t="shared" si="174"/>
        <v/>
      </c>
      <c r="CD282" s="276" t="str">
        <f t="shared" si="175"/>
        <v/>
      </c>
      <c r="CE282" s="277" t="str">
        <f t="shared" si="176"/>
        <v/>
      </c>
      <c r="CF282" s="278"/>
      <c r="CG282" s="281"/>
      <c r="CH282" s="281"/>
      <c r="CI282" s="281"/>
      <c r="CJ282" s="280"/>
      <c r="CK282" s="282">
        <f t="shared" si="177"/>
        <v>0</v>
      </c>
      <c r="CL282" s="283">
        <f t="shared" si="178"/>
        <v>272830000</v>
      </c>
      <c r="CM282" s="284">
        <f t="shared" si="179"/>
        <v>6002260</v>
      </c>
      <c r="CN282" s="284">
        <f t="shared" si="180"/>
        <v>210079100</v>
      </c>
      <c r="CO282" s="284">
        <f t="shared" si="181"/>
        <v>62750900</v>
      </c>
      <c r="CP282" s="280">
        <f t="shared" si="182"/>
        <v>68753160</v>
      </c>
      <c r="CQ282" s="285"/>
      <c r="CR282" s="291"/>
      <c r="CS282" s="293"/>
      <c r="CV282" s="291"/>
      <c r="CW282" s="292"/>
      <c r="CX282" s="292"/>
      <c r="CY282" s="292"/>
      <c r="CZ282" s="292"/>
      <c r="DA282" s="292"/>
      <c r="DB282" s="292"/>
      <c r="DC282" s="292"/>
      <c r="DD282" s="292"/>
      <c r="DE282" s="293"/>
      <c r="DF282" s="291"/>
      <c r="DG282" s="292"/>
      <c r="DH282" s="292"/>
      <c r="DI282" s="292"/>
      <c r="DJ282" s="292"/>
      <c r="DK282" s="292"/>
      <c r="DL282" s="292"/>
      <c r="DM282" s="292"/>
      <c r="DN282" s="292"/>
      <c r="DO282" s="292"/>
      <c r="DP282" s="293"/>
      <c r="DQ282" s="141"/>
      <c r="DR282" s="291"/>
      <c r="DS282" s="292"/>
      <c r="DT282" s="292"/>
      <c r="DU282" s="292"/>
      <c r="DV282" s="292"/>
      <c r="DW282" s="292"/>
      <c r="DX282" s="292"/>
      <c r="DY282" s="292"/>
      <c r="DZ282" s="292"/>
      <c r="EA282" s="292"/>
      <c r="EB282" s="292"/>
      <c r="EC282" s="292"/>
      <c r="ED282" s="292"/>
      <c r="EE282" s="292"/>
      <c r="EF282" s="301"/>
      <c r="EG282" s="301"/>
      <c r="EH282" s="301"/>
      <c r="EI282" s="301"/>
      <c r="EJ282" s="301"/>
      <c r="EK282" s="301"/>
      <c r="EL282" s="301"/>
      <c r="EM282" s="301"/>
      <c r="EN282" s="301"/>
      <c r="EO282" s="317"/>
      <c r="EP282" s="301"/>
      <c r="EQ282" s="293"/>
      <c r="ES282" s="288">
        <f t="shared" si="183"/>
        <v>2014</v>
      </c>
      <c r="ET282" s="289">
        <f t="shared" si="184"/>
        <v>0</v>
      </c>
      <c r="EU282" s="290">
        <f t="shared" si="185"/>
        <v>0</v>
      </c>
      <c r="EV282" s="290">
        <f t="shared" si="186"/>
        <v>0</v>
      </c>
      <c r="EW282" s="290">
        <f t="shared" si="187"/>
        <v>0</v>
      </c>
      <c r="EX282" s="291"/>
      <c r="EY282" s="292"/>
      <c r="EZ282" s="292"/>
      <c r="FA282" s="293"/>
      <c r="FB282" s="294">
        <f t="shared" si="188"/>
        <v>0</v>
      </c>
    </row>
    <row r="283" spans="1:158" s="287" customFormat="1" x14ac:dyDescent="0.15">
      <c r="A283" s="296">
        <v>269</v>
      </c>
      <c r="B283" s="297"/>
      <c r="C283" s="298" t="s">
        <v>161</v>
      </c>
      <c r="D283" s="248">
        <f>IF(C283="","",(VLOOKUP(C283,PD!A:B,2,FALSE)))</f>
        <v>12</v>
      </c>
      <c r="E283" s="299" t="s">
        <v>412</v>
      </c>
      <c r="F283" s="299" t="s">
        <v>901</v>
      </c>
      <c r="G283" s="292" t="s">
        <v>858</v>
      </c>
      <c r="H283" s="300">
        <v>9</v>
      </c>
      <c r="I283" s="292" t="s">
        <v>902</v>
      </c>
      <c r="J283" s="300">
        <v>9</v>
      </c>
      <c r="K283" s="293"/>
      <c r="L283" s="291"/>
      <c r="M283" s="292" t="s">
        <v>391</v>
      </c>
      <c r="N283" s="301"/>
      <c r="O283" s="302">
        <v>1</v>
      </c>
      <c r="P283" s="300">
        <v>15</v>
      </c>
      <c r="Q283" s="303">
        <v>15</v>
      </c>
      <c r="R283" s="302">
        <v>1</v>
      </c>
      <c r="S283" s="292"/>
      <c r="T283" s="300"/>
      <c r="U283" s="293"/>
      <c r="V283" s="296" t="s">
        <v>225</v>
      </c>
      <c r="W283" s="292" t="s">
        <v>903</v>
      </c>
      <c r="X283" s="292"/>
      <c r="Y283" s="292"/>
      <c r="Z283" s="303"/>
      <c r="AA283" s="291"/>
      <c r="AB283" s="300"/>
      <c r="AC283" s="293"/>
      <c r="AD283" s="304"/>
      <c r="AE283" s="301"/>
      <c r="AF283" s="296">
        <v>1</v>
      </c>
      <c r="AG283" s="297">
        <v>4</v>
      </c>
      <c r="AH283" s="305">
        <v>40</v>
      </c>
      <c r="AI283" s="306" t="s">
        <v>407</v>
      </c>
      <c r="AJ283" s="302">
        <v>31</v>
      </c>
      <c r="AK283" s="260">
        <f>IF(AJ283="","",(VLOOKUP(AJ283,償却率表!A:B,2,FALSE)))</f>
        <v>3.3000000000000002E-2</v>
      </c>
      <c r="AL283" s="307" t="s">
        <v>153</v>
      </c>
      <c r="AM283" s="262">
        <f>IF(AL283="","",(VLOOKUP(AL283,PD!G:H,2,FALSE)))</f>
        <v>1</v>
      </c>
      <c r="AN283" s="318" t="s">
        <v>899</v>
      </c>
      <c r="AO283" s="309">
        <v>1979</v>
      </c>
      <c r="AP283" s="319" t="s">
        <v>899</v>
      </c>
      <c r="AQ283" s="266">
        <v>1979</v>
      </c>
      <c r="AR283" s="267">
        <f t="shared" si="153"/>
        <v>35</v>
      </c>
      <c r="AS283" s="293"/>
      <c r="AT283" s="311"/>
      <c r="AU283" s="312"/>
      <c r="AV283" s="313">
        <v>3290000</v>
      </c>
      <c r="AW283" s="314"/>
      <c r="AX283" s="296">
        <v>1</v>
      </c>
      <c r="AY283" s="315" t="s">
        <v>438</v>
      </c>
      <c r="AZ283" s="248">
        <f>IF(AY283="","",(VLOOKUP(AY283,PD!J:K,2,FALSE)))</f>
        <v>3</v>
      </c>
      <c r="BA283" s="300">
        <v>2014</v>
      </c>
      <c r="BB283" s="316"/>
      <c r="BC283" s="291"/>
      <c r="BD283" s="292"/>
      <c r="BE283" s="301"/>
      <c r="BF283" s="274">
        <f t="shared" si="154"/>
        <v>0</v>
      </c>
      <c r="BG283" s="275" t="str">
        <f t="shared" si="155"/>
        <v/>
      </c>
      <c r="BH283" s="276" t="str">
        <f t="shared" si="156"/>
        <v/>
      </c>
      <c r="BI283" s="276" t="str">
        <f t="shared" si="157"/>
        <v/>
      </c>
      <c r="BJ283" s="276" t="str">
        <f t="shared" si="158"/>
        <v/>
      </c>
      <c r="BK283" s="276" t="str">
        <f t="shared" si="159"/>
        <v/>
      </c>
      <c r="BL283" s="276" t="str">
        <f t="shared" si="160"/>
        <v/>
      </c>
      <c r="BM283" s="276" t="str">
        <f t="shared" si="161"/>
        <v/>
      </c>
      <c r="BN283" s="276" t="str">
        <f t="shared" si="162"/>
        <v/>
      </c>
      <c r="BO283" s="276" t="str">
        <f t="shared" si="163"/>
        <v/>
      </c>
      <c r="BP283" s="277" t="str">
        <f t="shared" si="164"/>
        <v/>
      </c>
      <c r="BQ283" s="278"/>
      <c r="BR283" s="279"/>
      <c r="BS283" s="280"/>
      <c r="BT283" s="274">
        <f t="shared" si="165"/>
        <v>0</v>
      </c>
      <c r="BU283" s="275" t="str">
        <f t="shared" si="166"/>
        <v/>
      </c>
      <c r="BV283" s="276" t="str">
        <f t="shared" si="167"/>
        <v/>
      </c>
      <c r="BW283" s="276" t="str">
        <f t="shared" si="168"/>
        <v/>
      </c>
      <c r="BX283" s="276" t="str">
        <f t="shared" si="169"/>
        <v/>
      </c>
      <c r="BY283" s="276" t="str">
        <f t="shared" si="170"/>
        <v/>
      </c>
      <c r="BZ283" s="276" t="str">
        <f t="shared" si="171"/>
        <v/>
      </c>
      <c r="CA283" s="276" t="str">
        <f t="shared" si="172"/>
        <v/>
      </c>
      <c r="CB283" s="276" t="str">
        <f t="shared" si="173"/>
        <v/>
      </c>
      <c r="CC283" s="276" t="str">
        <f t="shared" si="174"/>
        <v/>
      </c>
      <c r="CD283" s="276" t="str">
        <f t="shared" si="175"/>
        <v/>
      </c>
      <c r="CE283" s="277" t="str">
        <f t="shared" si="176"/>
        <v/>
      </c>
      <c r="CF283" s="278"/>
      <c r="CG283" s="281"/>
      <c r="CH283" s="281"/>
      <c r="CI283" s="281"/>
      <c r="CJ283" s="280"/>
      <c r="CK283" s="282">
        <f t="shared" si="177"/>
        <v>0</v>
      </c>
      <c r="CL283" s="283">
        <f t="shared" si="178"/>
        <v>3290000</v>
      </c>
      <c r="CM283" s="284">
        <f t="shared" si="179"/>
        <v>0</v>
      </c>
      <c r="CN283" s="284">
        <f t="shared" si="180"/>
        <v>3289999</v>
      </c>
      <c r="CO283" s="284">
        <f t="shared" si="181"/>
        <v>1</v>
      </c>
      <c r="CP283" s="280">
        <f t="shared" si="182"/>
        <v>1</v>
      </c>
      <c r="CQ283" s="285"/>
      <c r="CR283" s="291"/>
      <c r="CS283" s="293"/>
      <c r="CV283" s="291"/>
      <c r="CW283" s="292"/>
      <c r="CX283" s="292"/>
      <c r="CY283" s="292"/>
      <c r="CZ283" s="292"/>
      <c r="DA283" s="292"/>
      <c r="DB283" s="292"/>
      <c r="DC283" s="292"/>
      <c r="DD283" s="292"/>
      <c r="DE283" s="293"/>
      <c r="DF283" s="291"/>
      <c r="DG283" s="292"/>
      <c r="DH283" s="292"/>
      <c r="DI283" s="292"/>
      <c r="DJ283" s="292"/>
      <c r="DK283" s="292"/>
      <c r="DL283" s="292"/>
      <c r="DM283" s="292"/>
      <c r="DN283" s="292"/>
      <c r="DO283" s="292"/>
      <c r="DP283" s="293"/>
      <c r="DQ283" s="141"/>
      <c r="DR283" s="291"/>
      <c r="DS283" s="292"/>
      <c r="DT283" s="292"/>
      <c r="DU283" s="292"/>
      <c r="DV283" s="292"/>
      <c r="DW283" s="292"/>
      <c r="DX283" s="292"/>
      <c r="DY283" s="292"/>
      <c r="DZ283" s="292"/>
      <c r="EA283" s="292"/>
      <c r="EB283" s="292"/>
      <c r="EC283" s="292"/>
      <c r="ED283" s="292"/>
      <c r="EE283" s="292"/>
      <c r="EF283" s="301"/>
      <c r="EG283" s="301"/>
      <c r="EH283" s="301"/>
      <c r="EI283" s="301"/>
      <c r="EJ283" s="301"/>
      <c r="EK283" s="301"/>
      <c r="EL283" s="301"/>
      <c r="EM283" s="301"/>
      <c r="EN283" s="301"/>
      <c r="EO283" s="317"/>
      <c r="EP283" s="301"/>
      <c r="EQ283" s="293"/>
      <c r="ES283" s="288">
        <f t="shared" si="183"/>
        <v>2014</v>
      </c>
      <c r="ET283" s="289">
        <f t="shared" si="184"/>
        <v>0</v>
      </c>
      <c r="EU283" s="290">
        <f t="shared" si="185"/>
        <v>0</v>
      </c>
      <c r="EV283" s="290">
        <f t="shared" si="186"/>
        <v>0</v>
      </c>
      <c r="EW283" s="290">
        <f t="shared" si="187"/>
        <v>0</v>
      </c>
      <c r="EX283" s="291"/>
      <c r="EY283" s="292"/>
      <c r="EZ283" s="292"/>
      <c r="FA283" s="293"/>
      <c r="FB283" s="294">
        <f t="shared" si="188"/>
        <v>0</v>
      </c>
    </row>
    <row r="284" spans="1:158" s="287" customFormat="1" x14ac:dyDescent="0.15">
      <c r="A284" s="296">
        <v>270</v>
      </c>
      <c r="B284" s="297"/>
      <c r="C284" s="298" t="s">
        <v>161</v>
      </c>
      <c r="D284" s="248">
        <f>IF(C284="","",(VLOOKUP(C284,PD!A:B,2,FALSE)))</f>
        <v>12</v>
      </c>
      <c r="E284" s="299" t="s">
        <v>412</v>
      </c>
      <c r="F284" s="299" t="s">
        <v>901</v>
      </c>
      <c r="G284" s="292" t="s">
        <v>756</v>
      </c>
      <c r="H284" s="300">
        <v>9</v>
      </c>
      <c r="I284" s="292" t="s">
        <v>902</v>
      </c>
      <c r="J284" s="300">
        <v>9</v>
      </c>
      <c r="K284" s="293"/>
      <c r="L284" s="291"/>
      <c r="M284" s="292" t="s">
        <v>391</v>
      </c>
      <c r="N284" s="301"/>
      <c r="O284" s="302">
        <v>1</v>
      </c>
      <c r="P284" s="300">
        <v>15</v>
      </c>
      <c r="Q284" s="303">
        <v>15</v>
      </c>
      <c r="R284" s="302">
        <v>1</v>
      </c>
      <c r="S284" s="292"/>
      <c r="T284" s="300"/>
      <c r="U284" s="293"/>
      <c r="V284" s="296" t="s">
        <v>225</v>
      </c>
      <c r="W284" s="292" t="s">
        <v>903</v>
      </c>
      <c r="X284" s="292"/>
      <c r="Y284" s="292"/>
      <c r="Z284" s="303"/>
      <c r="AA284" s="291"/>
      <c r="AB284" s="300"/>
      <c r="AC284" s="293"/>
      <c r="AD284" s="304"/>
      <c r="AE284" s="301"/>
      <c r="AF284" s="296">
        <v>1</v>
      </c>
      <c r="AG284" s="297">
        <v>4</v>
      </c>
      <c r="AH284" s="305">
        <v>73</v>
      </c>
      <c r="AI284" s="306" t="s">
        <v>407</v>
      </c>
      <c r="AJ284" s="302">
        <v>34</v>
      </c>
      <c r="AK284" s="260">
        <f>IF(AJ284="","",(VLOOKUP(AJ284,償却率表!A:B,2,FALSE)))</f>
        <v>0.03</v>
      </c>
      <c r="AL284" s="307" t="s">
        <v>153</v>
      </c>
      <c r="AM284" s="262">
        <f>IF(AL284="","",(VLOOKUP(AL284,PD!G:H,2,FALSE)))</f>
        <v>1</v>
      </c>
      <c r="AN284" s="318" t="s">
        <v>899</v>
      </c>
      <c r="AO284" s="309">
        <v>1979</v>
      </c>
      <c r="AP284" s="319" t="s">
        <v>899</v>
      </c>
      <c r="AQ284" s="266">
        <v>1979</v>
      </c>
      <c r="AR284" s="267">
        <f t="shared" si="153"/>
        <v>35</v>
      </c>
      <c r="AS284" s="293"/>
      <c r="AT284" s="311"/>
      <c r="AU284" s="312"/>
      <c r="AV284" s="313">
        <v>4330000</v>
      </c>
      <c r="AW284" s="314"/>
      <c r="AX284" s="296">
        <v>1</v>
      </c>
      <c r="AY284" s="315" t="s">
        <v>438</v>
      </c>
      <c r="AZ284" s="248">
        <f>IF(AY284="","",(VLOOKUP(AY284,PD!J:K,2,FALSE)))</f>
        <v>3</v>
      </c>
      <c r="BA284" s="300">
        <v>2014</v>
      </c>
      <c r="BB284" s="316"/>
      <c r="BC284" s="291"/>
      <c r="BD284" s="292"/>
      <c r="BE284" s="301"/>
      <c r="BF284" s="274">
        <f t="shared" si="154"/>
        <v>0</v>
      </c>
      <c r="BG284" s="275" t="str">
        <f t="shared" si="155"/>
        <v/>
      </c>
      <c r="BH284" s="276" t="str">
        <f t="shared" si="156"/>
        <v/>
      </c>
      <c r="BI284" s="276" t="str">
        <f t="shared" si="157"/>
        <v/>
      </c>
      <c r="BJ284" s="276" t="str">
        <f t="shared" si="158"/>
        <v/>
      </c>
      <c r="BK284" s="276" t="str">
        <f t="shared" si="159"/>
        <v/>
      </c>
      <c r="BL284" s="276" t="str">
        <f t="shared" si="160"/>
        <v/>
      </c>
      <c r="BM284" s="276" t="str">
        <f t="shared" si="161"/>
        <v/>
      </c>
      <c r="BN284" s="276" t="str">
        <f t="shared" si="162"/>
        <v/>
      </c>
      <c r="BO284" s="276" t="str">
        <f t="shared" si="163"/>
        <v/>
      </c>
      <c r="BP284" s="277" t="str">
        <f t="shared" si="164"/>
        <v/>
      </c>
      <c r="BQ284" s="278"/>
      <c r="BR284" s="279"/>
      <c r="BS284" s="280"/>
      <c r="BT284" s="274">
        <f t="shared" si="165"/>
        <v>0</v>
      </c>
      <c r="BU284" s="275" t="str">
        <f t="shared" si="166"/>
        <v/>
      </c>
      <c r="BV284" s="276" t="str">
        <f t="shared" si="167"/>
        <v/>
      </c>
      <c r="BW284" s="276" t="str">
        <f t="shared" si="168"/>
        <v/>
      </c>
      <c r="BX284" s="276" t="str">
        <f t="shared" si="169"/>
        <v/>
      </c>
      <c r="BY284" s="276" t="str">
        <f t="shared" si="170"/>
        <v/>
      </c>
      <c r="BZ284" s="276" t="str">
        <f t="shared" si="171"/>
        <v/>
      </c>
      <c r="CA284" s="276" t="str">
        <f t="shared" si="172"/>
        <v/>
      </c>
      <c r="CB284" s="276" t="str">
        <f t="shared" si="173"/>
        <v/>
      </c>
      <c r="CC284" s="276" t="str">
        <f t="shared" si="174"/>
        <v/>
      </c>
      <c r="CD284" s="276" t="str">
        <f t="shared" si="175"/>
        <v/>
      </c>
      <c r="CE284" s="277" t="str">
        <f t="shared" si="176"/>
        <v/>
      </c>
      <c r="CF284" s="278"/>
      <c r="CG284" s="281"/>
      <c r="CH284" s="281"/>
      <c r="CI284" s="281"/>
      <c r="CJ284" s="280"/>
      <c r="CK284" s="282">
        <f t="shared" si="177"/>
        <v>0</v>
      </c>
      <c r="CL284" s="283">
        <f t="shared" si="178"/>
        <v>4330000</v>
      </c>
      <c r="CM284" s="284">
        <f t="shared" si="179"/>
        <v>0</v>
      </c>
      <c r="CN284" s="284">
        <f t="shared" si="180"/>
        <v>4329999</v>
      </c>
      <c r="CO284" s="284">
        <f t="shared" si="181"/>
        <v>1</v>
      </c>
      <c r="CP284" s="280">
        <f t="shared" si="182"/>
        <v>1</v>
      </c>
      <c r="CQ284" s="285"/>
      <c r="CR284" s="291"/>
      <c r="CS284" s="293"/>
      <c r="CV284" s="291"/>
      <c r="CW284" s="292"/>
      <c r="CX284" s="292"/>
      <c r="CY284" s="292"/>
      <c r="CZ284" s="292"/>
      <c r="DA284" s="292"/>
      <c r="DB284" s="292"/>
      <c r="DC284" s="292"/>
      <c r="DD284" s="292"/>
      <c r="DE284" s="293"/>
      <c r="DF284" s="291"/>
      <c r="DG284" s="292"/>
      <c r="DH284" s="292"/>
      <c r="DI284" s="292"/>
      <c r="DJ284" s="292"/>
      <c r="DK284" s="292"/>
      <c r="DL284" s="292"/>
      <c r="DM284" s="292"/>
      <c r="DN284" s="292"/>
      <c r="DO284" s="292"/>
      <c r="DP284" s="293"/>
      <c r="DQ284" s="141"/>
      <c r="DR284" s="291"/>
      <c r="DS284" s="292"/>
      <c r="DT284" s="292"/>
      <c r="DU284" s="292"/>
      <c r="DV284" s="292"/>
      <c r="DW284" s="292"/>
      <c r="DX284" s="292"/>
      <c r="DY284" s="292"/>
      <c r="DZ284" s="292"/>
      <c r="EA284" s="292"/>
      <c r="EB284" s="292"/>
      <c r="EC284" s="292"/>
      <c r="ED284" s="292"/>
      <c r="EE284" s="292"/>
      <c r="EF284" s="301"/>
      <c r="EG284" s="301"/>
      <c r="EH284" s="301"/>
      <c r="EI284" s="301"/>
      <c r="EJ284" s="301"/>
      <c r="EK284" s="301"/>
      <c r="EL284" s="301"/>
      <c r="EM284" s="301"/>
      <c r="EN284" s="301"/>
      <c r="EO284" s="317"/>
      <c r="EP284" s="301"/>
      <c r="EQ284" s="293"/>
      <c r="ES284" s="288">
        <f t="shared" si="183"/>
        <v>2014</v>
      </c>
      <c r="ET284" s="289">
        <f t="shared" si="184"/>
        <v>0</v>
      </c>
      <c r="EU284" s="290">
        <f t="shared" si="185"/>
        <v>0</v>
      </c>
      <c r="EV284" s="290">
        <f t="shared" si="186"/>
        <v>0</v>
      </c>
      <c r="EW284" s="290">
        <f t="shared" si="187"/>
        <v>0</v>
      </c>
      <c r="EX284" s="291"/>
      <c r="EY284" s="292"/>
      <c r="EZ284" s="292"/>
      <c r="FA284" s="293"/>
      <c r="FB284" s="294">
        <f t="shared" si="188"/>
        <v>0</v>
      </c>
    </row>
    <row r="285" spans="1:158" s="287" customFormat="1" x14ac:dyDescent="0.15">
      <c r="A285" s="296">
        <v>271</v>
      </c>
      <c r="B285" s="297"/>
      <c r="C285" s="298" t="s">
        <v>161</v>
      </c>
      <c r="D285" s="248">
        <f>IF(C285="","",(VLOOKUP(C285,PD!A:B,2,FALSE)))</f>
        <v>12</v>
      </c>
      <c r="E285" s="299" t="s">
        <v>412</v>
      </c>
      <c r="F285" s="299" t="s">
        <v>901</v>
      </c>
      <c r="G285" s="292" t="s">
        <v>701</v>
      </c>
      <c r="H285" s="300">
        <v>9</v>
      </c>
      <c r="I285" s="292" t="s">
        <v>902</v>
      </c>
      <c r="J285" s="300">
        <v>9</v>
      </c>
      <c r="K285" s="293"/>
      <c r="L285" s="291"/>
      <c r="M285" s="292" t="s">
        <v>391</v>
      </c>
      <c r="N285" s="301"/>
      <c r="O285" s="302">
        <v>1</v>
      </c>
      <c r="P285" s="300">
        <v>15</v>
      </c>
      <c r="Q285" s="303">
        <v>15</v>
      </c>
      <c r="R285" s="302">
        <v>1</v>
      </c>
      <c r="S285" s="292"/>
      <c r="T285" s="300"/>
      <c r="U285" s="293"/>
      <c r="V285" s="296" t="s">
        <v>225</v>
      </c>
      <c r="W285" s="292" t="s">
        <v>903</v>
      </c>
      <c r="X285" s="292"/>
      <c r="Y285" s="292"/>
      <c r="Z285" s="303"/>
      <c r="AA285" s="291"/>
      <c r="AB285" s="300"/>
      <c r="AC285" s="293"/>
      <c r="AD285" s="304"/>
      <c r="AE285" s="301"/>
      <c r="AF285" s="296">
        <v>1</v>
      </c>
      <c r="AG285" s="297">
        <v>4</v>
      </c>
      <c r="AH285" s="305">
        <v>807</v>
      </c>
      <c r="AI285" s="306" t="s">
        <v>407</v>
      </c>
      <c r="AJ285" s="302">
        <v>34</v>
      </c>
      <c r="AK285" s="260">
        <f>IF(AJ285="","",(VLOOKUP(AJ285,償却率表!A:B,2,FALSE)))</f>
        <v>0.03</v>
      </c>
      <c r="AL285" s="307" t="s">
        <v>153</v>
      </c>
      <c r="AM285" s="262">
        <f>IF(AL285="","",(VLOOKUP(AL285,PD!G:H,2,FALSE)))</f>
        <v>1</v>
      </c>
      <c r="AN285" s="318" t="s">
        <v>904</v>
      </c>
      <c r="AO285" s="309">
        <v>1992</v>
      </c>
      <c r="AP285" s="319" t="s">
        <v>904</v>
      </c>
      <c r="AQ285" s="266">
        <v>1992</v>
      </c>
      <c r="AR285" s="267">
        <f t="shared" si="153"/>
        <v>22</v>
      </c>
      <c r="AS285" s="293"/>
      <c r="AT285" s="311"/>
      <c r="AU285" s="312"/>
      <c r="AV285" s="313">
        <v>178730000</v>
      </c>
      <c r="AW285" s="314"/>
      <c r="AX285" s="296">
        <v>1</v>
      </c>
      <c r="AY285" s="315" t="s">
        <v>438</v>
      </c>
      <c r="AZ285" s="248">
        <f>IF(AY285="","",(VLOOKUP(AY285,PD!J:K,2,FALSE)))</f>
        <v>3</v>
      </c>
      <c r="BA285" s="300">
        <v>2014</v>
      </c>
      <c r="BB285" s="316"/>
      <c r="BC285" s="291"/>
      <c r="BD285" s="292"/>
      <c r="BE285" s="301"/>
      <c r="BF285" s="274">
        <f t="shared" si="154"/>
        <v>0</v>
      </c>
      <c r="BG285" s="275" t="str">
        <f t="shared" si="155"/>
        <v/>
      </c>
      <c r="BH285" s="276" t="str">
        <f t="shared" si="156"/>
        <v/>
      </c>
      <c r="BI285" s="276" t="str">
        <f t="shared" si="157"/>
        <v/>
      </c>
      <c r="BJ285" s="276" t="str">
        <f t="shared" si="158"/>
        <v/>
      </c>
      <c r="BK285" s="276" t="str">
        <f t="shared" si="159"/>
        <v/>
      </c>
      <c r="BL285" s="276" t="str">
        <f t="shared" si="160"/>
        <v/>
      </c>
      <c r="BM285" s="276" t="str">
        <f t="shared" si="161"/>
        <v/>
      </c>
      <c r="BN285" s="276" t="str">
        <f t="shared" si="162"/>
        <v/>
      </c>
      <c r="BO285" s="276" t="str">
        <f t="shared" si="163"/>
        <v/>
      </c>
      <c r="BP285" s="277" t="str">
        <f t="shared" si="164"/>
        <v/>
      </c>
      <c r="BQ285" s="278"/>
      <c r="BR285" s="279"/>
      <c r="BS285" s="280"/>
      <c r="BT285" s="274">
        <f t="shared" si="165"/>
        <v>0</v>
      </c>
      <c r="BU285" s="275" t="str">
        <f t="shared" si="166"/>
        <v/>
      </c>
      <c r="BV285" s="276" t="str">
        <f t="shared" si="167"/>
        <v/>
      </c>
      <c r="BW285" s="276" t="str">
        <f t="shared" si="168"/>
        <v/>
      </c>
      <c r="BX285" s="276" t="str">
        <f t="shared" si="169"/>
        <v/>
      </c>
      <c r="BY285" s="276" t="str">
        <f t="shared" si="170"/>
        <v/>
      </c>
      <c r="BZ285" s="276" t="str">
        <f t="shared" si="171"/>
        <v/>
      </c>
      <c r="CA285" s="276" t="str">
        <f t="shared" si="172"/>
        <v/>
      </c>
      <c r="CB285" s="276" t="str">
        <f t="shared" si="173"/>
        <v/>
      </c>
      <c r="CC285" s="276" t="str">
        <f t="shared" si="174"/>
        <v/>
      </c>
      <c r="CD285" s="276" t="str">
        <f t="shared" si="175"/>
        <v/>
      </c>
      <c r="CE285" s="277" t="str">
        <f t="shared" si="176"/>
        <v/>
      </c>
      <c r="CF285" s="278"/>
      <c r="CG285" s="281"/>
      <c r="CH285" s="281"/>
      <c r="CI285" s="281"/>
      <c r="CJ285" s="280"/>
      <c r="CK285" s="282">
        <f t="shared" si="177"/>
        <v>0</v>
      </c>
      <c r="CL285" s="283">
        <f t="shared" si="178"/>
        <v>178730000</v>
      </c>
      <c r="CM285" s="284">
        <f t="shared" si="179"/>
        <v>5361900</v>
      </c>
      <c r="CN285" s="284">
        <f t="shared" si="180"/>
        <v>117961800</v>
      </c>
      <c r="CO285" s="284">
        <f t="shared" si="181"/>
        <v>60768200</v>
      </c>
      <c r="CP285" s="280">
        <f t="shared" si="182"/>
        <v>66130100</v>
      </c>
      <c r="CQ285" s="285"/>
      <c r="CR285" s="291"/>
      <c r="CS285" s="293"/>
      <c r="CV285" s="291"/>
      <c r="CW285" s="292"/>
      <c r="CX285" s="292"/>
      <c r="CY285" s="292"/>
      <c r="CZ285" s="292"/>
      <c r="DA285" s="292"/>
      <c r="DB285" s="292"/>
      <c r="DC285" s="292"/>
      <c r="DD285" s="292"/>
      <c r="DE285" s="293"/>
      <c r="DF285" s="291"/>
      <c r="DG285" s="292"/>
      <c r="DH285" s="292"/>
      <c r="DI285" s="292"/>
      <c r="DJ285" s="292"/>
      <c r="DK285" s="292"/>
      <c r="DL285" s="292"/>
      <c r="DM285" s="292"/>
      <c r="DN285" s="292"/>
      <c r="DO285" s="292"/>
      <c r="DP285" s="293"/>
      <c r="DQ285" s="141"/>
      <c r="DR285" s="291"/>
      <c r="DS285" s="292"/>
      <c r="DT285" s="292"/>
      <c r="DU285" s="292"/>
      <c r="DV285" s="292"/>
      <c r="DW285" s="292"/>
      <c r="DX285" s="292"/>
      <c r="DY285" s="292"/>
      <c r="DZ285" s="292"/>
      <c r="EA285" s="292"/>
      <c r="EB285" s="292"/>
      <c r="EC285" s="292"/>
      <c r="ED285" s="292"/>
      <c r="EE285" s="292"/>
      <c r="EF285" s="301"/>
      <c r="EG285" s="301"/>
      <c r="EH285" s="301"/>
      <c r="EI285" s="301"/>
      <c r="EJ285" s="301"/>
      <c r="EK285" s="301"/>
      <c r="EL285" s="301"/>
      <c r="EM285" s="301"/>
      <c r="EN285" s="301"/>
      <c r="EO285" s="317"/>
      <c r="EP285" s="301"/>
      <c r="EQ285" s="293"/>
      <c r="ES285" s="288">
        <f t="shared" si="183"/>
        <v>2014</v>
      </c>
      <c r="ET285" s="289">
        <f t="shared" si="184"/>
        <v>0</v>
      </c>
      <c r="EU285" s="290">
        <f t="shared" si="185"/>
        <v>0</v>
      </c>
      <c r="EV285" s="290">
        <f t="shared" si="186"/>
        <v>0</v>
      </c>
      <c r="EW285" s="290">
        <f t="shared" si="187"/>
        <v>0</v>
      </c>
      <c r="EX285" s="291"/>
      <c r="EY285" s="292"/>
      <c r="EZ285" s="292"/>
      <c r="FA285" s="293"/>
      <c r="FB285" s="294">
        <f t="shared" si="188"/>
        <v>0</v>
      </c>
    </row>
    <row r="286" spans="1:158" s="287" customFormat="1" x14ac:dyDescent="0.15">
      <c r="A286" s="296">
        <v>272</v>
      </c>
      <c r="B286" s="297"/>
      <c r="C286" s="298" t="s">
        <v>161</v>
      </c>
      <c r="D286" s="248">
        <f>IF(C286="","",(VLOOKUP(C286,PD!A:B,2,FALSE)))</f>
        <v>12</v>
      </c>
      <c r="E286" s="299" t="s">
        <v>412</v>
      </c>
      <c r="F286" s="299" t="s">
        <v>901</v>
      </c>
      <c r="G286" s="292" t="s">
        <v>756</v>
      </c>
      <c r="H286" s="300">
        <v>9</v>
      </c>
      <c r="I286" s="292" t="s">
        <v>902</v>
      </c>
      <c r="J286" s="300">
        <v>9</v>
      </c>
      <c r="K286" s="293"/>
      <c r="L286" s="291"/>
      <c r="M286" s="292" t="s">
        <v>391</v>
      </c>
      <c r="N286" s="301"/>
      <c r="O286" s="302">
        <v>1</v>
      </c>
      <c r="P286" s="300">
        <v>15</v>
      </c>
      <c r="Q286" s="303">
        <v>15</v>
      </c>
      <c r="R286" s="302">
        <v>1</v>
      </c>
      <c r="S286" s="292"/>
      <c r="T286" s="300"/>
      <c r="U286" s="293"/>
      <c r="V286" s="296" t="s">
        <v>225</v>
      </c>
      <c r="W286" s="292" t="s">
        <v>903</v>
      </c>
      <c r="X286" s="292"/>
      <c r="Y286" s="292"/>
      <c r="Z286" s="303"/>
      <c r="AA286" s="291"/>
      <c r="AB286" s="300"/>
      <c r="AC286" s="293"/>
      <c r="AD286" s="304"/>
      <c r="AE286" s="301"/>
      <c r="AF286" s="296">
        <v>1</v>
      </c>
      <c r="AG286" s="297">
        <v>4</v>
      </c>
      <c r="AH286" s="305">
        <v>18</v>
      </c>
      <c r="AI286" s="306" t="s">
        <v>407</v>
      </c>
      <c r="AJ286" s="302">
        <v>31</v>
      </c>
      <c r="AK286" s="260">
        <f>IF(AJ286="","",(VLOOKUP(AJ286,償却率表!A:B,2,FALSE)))</f>
        <v>3.3000000000000002E-2</v>
      </c>
      <c r="AL286" s="307" t="s">
        <v>153</v>
      </c>
      <c r="AM286" s="262">
        <f>IF(AL286="","",(VLOOKUP(AL286,PD!G:H,2,FALSE)))</f>
        <v>1</v>
      </c>
      <c r="AN286" s="318" t="s">
        <v>904</v>
      </c>
      <c r="AO286" s="309">
        <v>1992</v>
      </c>
      <c r="AP286" s="319" t="s">
        <v>904</v>
      </c>
      <c r="AQ286" s="266">
        <v>1992</v>
      </c>
      <c r="AR286" s="267">
        <f t="shared" si="153"/>
        <v>22</v>
      </c>
      <c r="AS286" s="293"/>
      <c r="AT286" s="311"/>
      <c r="AU286" s="312"/>
      <c r="AV286" s="313">
        <v>3980000</v>
      </c>
      <c r="AW286" s="314"/>
      <c r="AX286" s="296">
        <v>1</v>
      </c>
      <c r="AY286" s="315" t="s">
        <v>438</v>
      </c>
      <c r="AZ286" s="248">
        <f>IF(AY286="","",(VLOOKUP(AY286,PD!J:K,2,FALSE)))</f>
        <v>3</v>
      </c>
      <c r="BA286" s="300">
        <v>2014</v>
      </c>
      <c r="BB286" s="316"/>
      <c r="BC286" s="291"/>
      <c r="BD286" s="292"/>
      <c r="BE286" s="301"/>
      <c r="BF286" s="274">
        <f t="shared" si="154"/>
        <v>0</v>
      </c>
      <c r="BG286" s="275" t="str">
        <f t="shared" si="155"/>
        <v/>
      </c>
      <c r="BH286" s="276" t="str">
        <f t="shared" si="156"/>
        <v/>
      </c>
      <c r="BI286" s="276" t="str">
        <f t="shared" si="157"/>
        <v/>
      </c>
      <c r="BJ286" s="276" t="str">
        <f t="shared" si="158"/>
        <v/>
      </c>
      <c r="BK286" s="276" t="str">
        <f t="shared" si="159"/>
        <v/>
      </c>
      <c r="BL286" s="276" t="str">
        <f t="shared" si="160"/>
        <v/>
      </c>
      <c r="BM286" s="276" t="str">
        <f t="shared" si="161"/>
        <v/>
      </c>
      <c r="BN286" s="276" t="str">
        <f t="shared" si="162"/>
        <v/>
      </c>
      <c r="BO286" s="276" t="str">
        <f t="shared" si="163"/>
        <v/>
      </c>
      <c r="BP286" s="277" t="str">
        <f t="shared" si="164"/>
        <v/>
      </c>
      <c r="BQ286" s="278"/>
      <c r="BR286" s="279"/>
      <c r="BS286" s="280"/>
      <c r="BT286" s="274">
        <f t="shared" si="165"/>
        <v>0</v>
      </c>
      <c r="BU286" s="275" t="str">
        <f t="shared" si="166"/>
        <v/>
      </c>
      <c r="BV286" s="276" t="str">
        <f t="shared" si="167"/>
        <v/>
      </c>
      <c r="BW286" s="276" t="str">
        <f t="shared" si="168"/>
        <v/>
      </c>
      <c r="BX286" s="276" t="str">
        <f t="shared" si="169"/>
        <v/>
      </c>
      <c r="BY286" s="276" t="str">
        <f t="shared" si="170"/>
        <v/>
      </c>
      <c r="BZ286" s="276" t="str">
        <f t="shared" si="171"/>
        <v/>
      </c>
      <c r="CA286" s="276" t="str">
        <f t="shared" si="172"/>
        <v/>
      </c>
      <c r="CB286" s="276" t="str">
        <f t="shared" si="173"/>
        <v/>
      </c>
      <c r="CC286" s="276" t="str">
        <f t="shared" si="174"/>
        <v/>
      </c>
      <c r="CD286" s="276" t="str">
        <f t="shared" si="175"/>
        <v/>
      </c>
      <c r="CE286" s="277" t="str">
        <f t="shared" si="176"/>
        <v/>
      </c>
      <c r="CF286" s="278"/>
      <c r="CG286" s="281"/>
      <c r="CH286" s="281"/>
      <c r="CI286" s="281"/>
      <c r="CJ286" s="280"/>
      <c r="CK286" s="282">
        <f t="shared" si="177"/>
        <v>0</v>
      </c>
      <c r="CL286" s="283">
        <f t="shared" si="178"/>
        <v>3980000</v>
      </c>
      <c r="CM286" s="284">
        <f t="shared" si="179"/>
        <v>131340</v>
      </c>
      <c r="CN286" s="284">
        <f t="shared" si="180"/>
        <v>2889480</v>
      </c>
      <c r="CO286" s="284">
        <f t="shared" si="181"/>
        <v>1090520</v>
      </c>
      <c r="CP286" s="280">
        <f t="shared" si="182"/>
        <v>1221860</v>
      </c>
      <c r="CQ286" s="285"/>
      <c r="CR286" s="291"/>
      <c r="CS286" s="293"/>
      <c r="CV286" s="291"/>
      <c r="CW286" s="292"/>
      <c r="CX286" s="292"/>
      <c r="CY286" s="292"/>
      <c r="CZ286" s="292"/>
      <c r="DA286" s="292"/>
      <c r="DB286" s="292"/>
      <c r="DC286" s="292"/>
      <c r="DD286" s="292"/>
      <c r="DE286" s="293"/>
      <c r="DF286" s="291"/>
      <c r="DG286" s="292"/>
      <c r="DH286" s="292"/>
      <c r="DI286" s="292"/>
      <c r="DJ286" s="292"/>
      <c r="DK286" s="292"/>
      <c r="DL286" s="292"/>
      <c r="DM286" s="292"/>
      <c r="DN286" s="292"/>
      <c r="DO286" s="292"/>
      <c r="DP286" s="293"/>
      <c r="DQ286" s="141"/>
      <c r="DR286" s="291"/>
      <c r="DS286" s="292"/>
      <c r="DT286" s="292"/>
      <c r="DU286" s="292"/>
      <c r="DV286" s="292"/>
      <c r="DW286" s="292"/>
      <c r="DX286" s="292"/>
      <c r="DY286" s="292"/>
      <c r="DZ286" s="292"/>
      <c r="EA286" s="292"/>
      <c r="EB286" s="292"/>
      <c r="EC286" s="292"/>
      <c r="ED286" s="292"/>
      <c r="EE286" s="292"/>
      <c r="EF286" s="301"/>
      <c r="EG286" s="301"/>
      <c r="EH286" s="301"/>
      <c r="EI286" s="301"/>
      <c r="EJ286" s="301"/>
      <c r="EK286" s="301"/>
      <c r="EL286" s="301"/>
      <c r="EM286" s="301"/>
      <c r="EN286" s="301"/>
      <c r="EO286" s="317"/>
      <c r="EP286" s="301"/>
      <c r="EQ286" s="293"/>
      <c r="ES286" s="288">
        <f t="shared" si="183"/>
        <v>2014</v>
      </c>
      <c r="ET286" s="289">
        <f t="shared" si="184"/>
        <v>0</v>
      </c>
      <c r="EU286" s="290">
        <f t="shared" si="185"/>
        <v>0</v>
      </c>
      <c r="EV286" s="290">
        <f t="shared" si="186"/>
        <v>0</v>
      </c>
      <c r="EW286" s="290">
        <f t="shared" si="187"/>
        <v>0</v>
      </c>
      <c r="EX286" s="291"/>
      <c r="EY286" s="292"/>
      <c r="EZ286" s="292"/>
      <c r="FA286" s="293"/>
      <c r="FB286" s="294">
        <f t="shared" si="188"/>
        <v>0</v>
      </c>
    </row>
    <row r="287" spans="1:158" s="287" customFormat="1" x14ac:dyDescent="0.15">
      <c r="A287" s="296">
        <v>273</v>
      </c>
      <c r="B287" s="297"/>
      <c r="C287" s="298" t="s">
        <v>161</v>
      </c>
      <c r="D287" s="248">
        <f>IF(C287="","",(VLOOKUP(C287,PD!A:B,2,FALSE)))</f>
        <v>12</v>
      </c>
      <c r="E287" s="299" t="s">
        <v>412</v>
      </c>
      <c r="F287" s="299" t="s">
        <v>396</v>
      </c>
      <c r="G287" s="292" t="s">
        <v>846</v>
      </c>
      <c r="H287" s="300">
        <v>9</v>
      </c>
      <c r="I287" s="292" t="s">
        <v>905</v>
      </c>
      <c r="J287" s="300">
        <v>1</v>
      </c>
      <c r="K287" s="293"/>
      <c r="L287" s="291"/>
      <c r="M287" s="292" t="s">
        <v>391</v>
      </c>
      <c r="N287" s="301"/>
      <c r="O287" s="302">
        <v>1</v>
      </c>
      <c r="P287" s="300">
        <v>15</v>
      </c>
      <c r="Q287" s="303">
        <v>16</v>
      </c>
      <c r="R287" s="302">
        <v>1</v>
      </c>
      <c r="S287" s="292"/>
      <c r="T287" s="300"/>
      <c r="U287" s="293"/>
      <c r="V287" s="296" t="s">
        <v>225</v>
      </c>
      <c r="W287" s="292" t="s">
        <v>906</v>
      </c>
      <c r="X287" s="292"/>
      <c r="Y287" s="292"/>
      <c r="Z287" s="303"/>
      <c r="AA287" s="291"/>
      <c r="AB287" s="300"/>
      <c r="AC287" s="293"/>
      <c r="AD287" s="304"/>
      <c r="AE287" s="301"/>
      <c r="AF287" s="296">
        <v>3</v>
      </c>
      <c r="AG287" s="297">
        <v>2</v>
      </c>
      <c r="AH287" s="305">
        <v>1547</v>
      </c>
      <c r="AI287" s="306" t="s">
        <v>407</v>
      </c>
      <c r="AJ287" s="302">
        <v>47</v>
      </c>
      <c r="AK287" s="260">
        <f>IF(AJ287="","",(VLOOKUP(AJ287,償却率表!A:B,2,FALSE)))</f>
        <v>2.1999999999999999E-2</v>
      </c>
      <c r="AL287" s="307" t="s">
        <v>153</v>
      </c>
      <c r="AM287" s="262">
        <f>IF(AL287="","",(VLOOKUP(AL287,PD!G:H,2,FALSE)))</f>
        <v>1</v>
      </c>
      <c r="AN287" s="318" t="s">
        <v>907</v>
      </c>
      <c r="AO287" s="309">
        <v>1983</v>
      </c>
      <c r="AP287" s="319" t="s">
        <v>907</v>
      </c>
      <c r="AQ287" s="266">
        <v>1983</v>
      </c>
      <c r="AR287" s="267">
        <f t="shared" si="153"/>
        <v>31</v>
      </c>
      <c r="AS287" s="293"/>
      <c r="AT287" s="311"/>
      <c r="AU287" s="312"/>
      <c r="AV287" s="313">
        <v>303860000</v>
      </c>
      <c r="AW287" s="314"/>
      <c r="AX287" s="296">
        <v>1</v>
      </c>
      <c r="AY287" s="315" t="s">
        <v>438</v>
      </c>
      <c r="AZ287" s="248">
        <f>IF(AY287="","",(VLOOKUP(AY287,PD!J:K,2,FALSE)))</f>
        <v>3</v>
      </c>
      <c r="BA287" s="300">
        <v>2014</v>
      </c>
      <c r="BB287" s="316"/>
      <c r="BC287" s="291"/>
      <c r="BD287" s="292"/>
      <c r="BE287" s="301"/>
      <c r="BF287" s="274">
        <f t="shared" si="154"/>
        <v>0</v>
      </c>
      <c r="BG287" s="275" t="str">
        <f t="shared" si="155"/>
        <v/>
      </c>
      <c r="BH287" s="276" t="str">
        <f t="shared" si="156"/>
        <v/>
      </c>
      <c r="BI287" s="276" t="str">
        <f t="shared" si="157"/>
        <v/>
      </c>
      <c r="BJ287" s="276" t="str">
        <f t="shared" si="158"/>
        <v/>
      </c>
      <c r="BK287" s="276" t="str">
        <f t="shared" si="159"/>
        <v/>
      </c>
      <c r="BL287" s="276" t="str">
        <f t="shared" si="160"/>
        <v/>
      </c>
      <c r="BM287" s="276" t="str">
        <f t="shared" si="161"/>
        <v/>
      </c>
      <c r="BN287" s="276" t="str">
        <f t="shared" si="162"/>
        <v/>
      </c>
      <c r="BO287" s="276" t="str">
        <f t="shared" si="163"/>
        <v/>
      </c>
      <c r="BP287" s="277" t="str">
        <f t="shared" si="164"/>
        <v/>
      </c>
      <c r="BQ287" s="278"/>
      <c r="BR287" s="279"/>
      <c r="BS287" s="280"/>
      <c r="BT287" s="274">
        <f t="shared" si="165"/>
        <v>0</v>
      </c>
      <c r="BU287" s="275" t="str">
        <f t="shared" si="166"/>
        <v/>
      </c>
      <c r="BV287" s="276" t="str">
        <f t="shared" si="167"/>
        <v/>
      </c>
      <c r="BW287" s="276" t="str">
        <f t="shared" si="168"/>
        <v/>
      </c>
      <c r="BX287" s="276" t="str">
        <f t="shared" si="169"/>
        <v/>
      </c>
      <c r="BY287" s="276" t="str">
        <f t="shared" si="170"/>
        <v/>
      </c>
      <c r="BZ287" s="276" t="str">
        <f t="shared" si="171"/>
        <v/>
      </c>
      <c r="CA287" s="276" t="str">
        <f t="shared" si="172"/>
        <v/>
      </c>
      <c r="CB287" s="276" t="str">
        <f t="shared" si="173"/>
        <v/>
      </c>
      <c r="CC287" s="276" t="str">
        <f t="shared" si="174"/>
        <v/>
      </c>
      <c r="CD287" s="276" t="str">
        <f t="shared" si="175"/>
        <v/>
      </c>
      <c r="CE287" s="277" t="str">
        <f t="shared" si="176"/>
        <v/>
      </c>
      <c r="CF287" s="278"/>
      <c r="CG287" s="281"/>
      <c r="CH287" s="281"/>
      <c r="CI287" s="281"/>
      <c r="CJ287" s="280"/>
      <c r="CK287" s="282">
        <f t="shared" si="177"/>
        <v>0</v>
      </c>
      <c r="CL287" s="283">
        <f t="shared" si="178"/>
        <v>303860000</v>
      </c>
      <c r="CM287" s="284">
        <f t="shared" si="179"/>
        <v>6684920</v>
      </c>
      <c r="CN287" s="284">
        <f t="shared" si="180"/>
        <v>207232520</v>
      </c>
      <c r="CO287" s="284">
        <f t="shared" si="181"/>
        <v>96627480</v>
      </c>
      <c r="CP287" s="280">
        <f t="shared" si="182"/>
        <v>103312400</v>
      </c>
      <c r="CQ287" s="285"/>
      <c r="CR287" s="291"/>
      <c r="CS287" s="293"/>
      <c r="CV287" s="291"/>
      <c r="CW287" s="292"/>
      <c r="CX287" s="292"/>
      <c r="CY287" s="292"/>
      <c r="CZ287" s="292"/>
      <c r="DA287" s="292"/>
      <c r="DB287" s="292"/>
      <c r="DC287" s="292"/>
      <c r="DD287" s="292"/>
      <c r="DE287" s="293"/>
      <c r="DF287" s="291"/>
      <c r="DG287" s="292"/>
      <c r="DH287" s="292"/>
      <c r="DI287" s="292"/>
      <c r="DJ287" s="292"/>
      <c r="DK287" s="292"/>
      <c r="DL287" s="292"/>
      <c r="DM287" s="292"/>
      <c r="DN287" s="292"/>
      <c r="DO287" s="292"/>
      <c r="DP287" s="293"/>
      <c r="DQ287" s="141"/>
      <c r="DR287" s="291"/>
      <c r="DS287" s="292"/>
      <c r="DT287" s="292"/>
      <c r="DU287" s="292"/>
      <c r="DV287" s="292"/>
      <c r="DW287" s="292"/>
      <c r="DX287" s="292"/>
      <c r="DY287" s="292"/>
      <c r="DZ287" s="292"/>
      <c r="EA287" s="292"/>
      <c r="EB287" s="292"/>
      <c r="EC287" s="292"/>
      <c r="ED287" s="292"/>
      <c r="EE287" s="292"/>
      <c r="EF287" s="301"/>
      <c r="EG287" s="301"/>
      <c r="EH287" s="301"/>
      <c r="EI287" s="301"/>
      <c r="EJ287" s="301"/>
      <c r="EK287" s="301"/>
      <c r="EL287" s="301"/>
      <c r="EM287" s="301"/>
      <c r="EN287" s="301"/>
      <c r="EO287" s="317"/>
      <c r="EP287" s="301"/>
      <c r="EQ287" s="293"/>
      <c r="ES287" s="288">
        <f t="shared" si="183"/>
        <v>2014</v>
      </c>
      <c r="ET287" s="289">
        <f t="shared" si="184"/>
        <v>0</v>
      </c>
      <c r="EU287" s="290">
        <f t="shared" si="185"/>
        <v>0</v>
      </c>
      <c r="EV287" s="290">
        <f t="shared" si="186"/>
        <v>0</v>
      </c>
      <c r="EW287" s="290">
        <f t="shared" si="187"/>
        <v>0</v>
      </c>
      <c r="EX287" s="291"/>
      <c r="EY287" s="292"/>
      <c r="EZ287" s="292"/>
      <c r="FA287" s="293"/>
      <c r="FB287" s="294">
        <f t="shared" si="188"/>
        <v>0</v>
      </c>
    </row>
    <row r="288" spans="1:158" s="287" customFormat="1" x14ac:dyDescent="0.15">
      <c r="A288" s="296">
        <v>274</v>
      </c>
      <c r="B288" s="297"/>
      <c r="C288" s="298" t="s">
        <v>161</v>
      </c>
      <c r="D288" s="248">
        <f>IF(C288="","",(VLOOKUP(C288,PD!A:B,2,FALSE)))</f>
        <v>12</v>
      </c>
      <c r="E288" s="299" t="s">
        <v>412</v>
      </c>
      <c r="F288" s="299" t="s">
        <v>396</v>
      </c>
      <c r="G288" s="292" t="s">
        <v>846</v>
      </c>
      <c r="H288" s="300">
        <v>9</v>
      </c>
      <c r="I288" s="292" t="s">
        <v>905</v>
      </c>
      <c r="J288" s="300">
        <v>1</v>
      </c>
      <c r="K288" s="293"/>
      <c r="L288" s="291"/>
      <c r="M288" s="292" t="s">
        <v>391</v>
      </c>
      <c r="N288" s="301"/>
      <c r="O288" s="302">
        <v>1</v>
      </c>
      <c r="P288" s="300">
        <v>15</v>
      </c>
      <c r="Q288" s="303">
        <v>16</v>
      </c>
      <c r="R288" s="302">
        <v>1</v>
      </c>
      <c r="S288" s="292"/>
      <c r="T288" s="300"/>
      <c r="U288" s="293"/>
      <c r="V288" s="296" t="s">
        <v>225</v>
      </c>
      <c r="W288" s="292" t="s">
        <v>906</v>
      </c>
      <c r="X288" s="292"/>
      <c r="Y288" s="292"/>
      <c r="Z288" s="303"/>
      <c r="AA288" s="291"/>
      <c r="AB288" s="300"/>
      <c r="AC288" s="293"/>
      <c r="AD288" s="304"/>
      <c r="AE288" s="301"/>
      <c r="AF288" s="296">
        <v>3</v>
      </c>
      <c r="AG288" s="297">
        <v>2</v>
      </c>
      <c r="AH288" s="305">
        <v>1714</v>
      </c>
      <c r="AI288" s="306" t="s">
        <v>407</v>
      </c>
      <c r="AJ288" s="302">
        <v>47</v>
      </c>
      <c r="AK288" s="260">
        <f>IF(AJ288="","",(VLOOKUP(AJ288,償却率表!A:B,2,FALSE)))</f>
        <v>2.1999999999999999E-2</v>
      </c>
      <c r="AL288" s="307" t="s">
        <v>153</v>
      </c>
      <c r="AM288" s="262">
        <f>IF(AL288="","",(VLOOKUP(AL288,PD!G:H,2,FALSE)))</f>
        <v>1</v>
      </c>
      <c r="AN288" s="318" t="s">
        <v>907</v>
      </c>
      <c r="AO288" s="309">
        <v>1983</v>
      </c>
      <c r="AP288" s="319" t="s">
        <v>907</v>
      </c>
      <c r="AQ288" s="266">
        <v>1983</v>
      </c>
      <c r="AR288" s="267">
        <f t="shared" si="153"/>
        <v>31</v>
      </c>
      <c r="AS288" s="293"/>
      <c r="AT288" s="311"/>
      <c r="AU288" s="312"/>
      <c r="AV288" s="313">
        <v>336660000</v>
      </c>
      <c r="AW288" s="314"/>
      <c r="AX288" s="296">
        <v>1</v>
      </c>
      <c r="AY288" s="315" t="s">
        <v>438</v>
      </c>
      <c r="AZ288" s="248">
        <f>IF(AY288="","",(VLOOKUP(AY288,PD!J:K,2,FALSE)))</f>
        <v>3</v>
      </c>
      <c r="BA288" s="300">
        <v>2014</v>
      </c>
      <c r="BB288" s="316"/>
      <c r="BC288" s="291"/>
      <c r="BD288" s="292"/>
      <c r="BE288" s="301"/>
      <c r="BF288" s="274">
        <f t="shared" si="154"/>
        <v>0</v>
      </c>
      <c r="BG288" s="275" t="str">
        <f t="shared" si="155"/>
        <v/>
      </c>
      <c r="BH288" s="276" t="str">
        <f t="shared" si="156"/>
        <v/>
      </c>
      <c r="BI288" s="276" t="str">
        <f t="shared" si="157"/>
        <v/>
      </c>
      <c r="BJ288" s="276" t="str">
        <f t="shared" si="158"/>
        <v/>
      </c>
      <c r="BK288" s="276" t="str">
        <f t="shared" si="159"/>
        <v/>
      </c>
      <c r="BL288" s="276" t="str">
        <f t="shared" si="160"/>
        <v/>
      </c>
      <c r="BM288" s="276" t="str">
        <f t="shared" si="161"/>
        <v/>
      </c>
      <c r="BN288" s="276" t="str">
        <f t="shared" si="162"/>
        <v/>
      </c>
      <c r="BO288" s="276" t="str">
        <f t="shared" si="163"/>
        <v/>
      </c>
      <c r="BP288" s="277" t="str">
        <f t="shared" si="164"/>
        <v/>
      </c>
      <c r="BQ288" s="278"/>
      <c r="BR288" s="279"/>
      <c r="BS288" s="280"/>
      <c r="BT288" s="274">
        <f t="shared" si="165"/>
        <v>0</v>
      </c>
      <c r="BU288" s="275" t="str">
        <f t="shared" si="166"/>
        <v/>
      </c>
      <c r="BV288" s="276" t="str">
        <f t="shared" si="167"/>
        <v/>
      </c>
      <c r="BW288" s="276" t="str">
        <f t="shared" si="168"/>
        <v/>
      </c>
      <c r="BX288" s="276" t="str">
        <f t="shared" si="169"/>
        <v/>
      </c>
      <c r="BY288" s="276" t="str">
        <f t="shared" si="170"/>
        <v/>
      </c>
      <c r="BZ288" s="276" t="str">
        <f t="shared" si="171"/>
        <v/>
      </c>
      <c r="CA288" s="276" t="str">
        <f t="shared" si="172"/>
        <v/>
      </c>
      <c r="CB288" s="276" t="str">
        <f t="shared" si="173"/>
        <v/>
      </c>
      <c r="CC288" s="276" t="str">
        <f t="shared" si="174"/>
        <v/>
      </c>
      <c r="CD288" s="276" t="str">
        <f t="shared" si="175"/>
        <v/>
      </c>
      <c r="CE288" s="277" t="str">
        <f t="shared" si="176"/>
        <v/>
      </c>
      <c r="CF288" s="278"/>
      <c r="CG288" s="281"/>
      <c r="CH288" s="281"/>
      <c r="CI288" s="281"/>
      <c r="CJ288" s="280"/>
      <c r="CK288" s="282">
        <f t="shared" si="177"/>
        <v>0</v>
      </c>
      <c r="CL288" s="283">
        <f t="shared" si="178"/>
        <v>336660000</v>
      </c>
      <c r="CM288" s="284">
        <f t="shared" si="179"/>
        <v>7406520</v>
      </c>
      <c r="CN288" s="284">
        <f t="shared" si="180"/>
        <v>229602120</v>
      </c>
      <c r="CO288" s="284">
        <f t="shared" si="181"/>
        <v>107057880</v>
      </c>
      <c r="CP288" s="280">
        <f t="shared" si="182"/>
        <v>114464400</v>
      </c>
      <c r="CQ288" s="285"/>
      <c r="CR288" s="291"/>
      <c r="CS288" s="293"/>
      <c r="CV288" s="291"/>
      <c r="CW288" s="292"/>
      <c r="CX288" s="292"/>
      <c r="CY288" s="292"/>
      <c r="CZ288" s="292"/>
      <c r="DA288" s="292"/>
      <c r="DB288" s="292"/>
      <c r="DC288" s="292"/>
      <c r="DD288" s="292"/>
      <c r="DE288" s="293"/>
      <c r="DF288" s="291"/>
      <c r="DG288" s="292"/>
      <c r="DH288" s="292"/>
      <c r="DI288" s="292"/>
      <c r="DJ288" s="292"/>
      <c r="DK288" s="292"/>
      <c r="DL288" s="292"/>
      <c r="DM288" s="292"/>
      <c r="DN288" s="292"/>
      <c r="DO288" s="292"/>
      <c r="DP288" s="293"/>
      <c r="DQ288" s="141"/>
      <c r="DR288" s="291"/>
      <c r="DS288" s="292"/>
      <c r="DT288" s="292"/>
      <c r="DU288" s="292"/>
      <c r="DV288" s="292"/>
      <c r="DW288" s="292"/>
      <c r="DX288" s="292"/>
      <c r="DY288" s="292"/>
      <c r="DZ288" s="292"/>
      <c r="EA288" s="292"/>
      <c r="EB288" s="292"/>
      <c r="EC288" s="292"/>
      <c r="ED288" s="292"/>
      <c r="EE288" s="292"/>
      <c r="EF288" s="301"/>
      <c r="EG288" s="301"/>
      <c r="EH288" s="301"/>
      <c r="EI288" s="301"/>
      <c r="EJ288" s="301"/>
      <c r="EK288" s="301"/>
      <c r="EL288" s="301"/>
      <c r="EM288" s="301"/>
      <c r="EN288" s="301"/>
      <c r="EO288" s="317"/>
      <c r="EP288" s="301"/>
      <c r="EQ288" s="293"/>
      <c r="ES288" s="288">
        <f t="shared" si="183"/>
        <v>2014</v>
      </c>
      <c r="ET288" s="289">
        <f t="shared" si="184"/>
        <v>0</v>
      </c>
      <c r="EU288" s="290">
        <f t="shared" si="185"/>
        <v>0</v>
      </c>
      <c r="EV288" s="290">
        <f t="shared" si="186"/>
        <v>0</v>
      </c>
      <c r="EW288" s="290">
        <f t="shared" si="187"/>
        <v>0</v>
      </c>
      <c r="EX288" s="291"/>
      <c r="EY288" s="292"/>
      <c r="EZ288" s="292"/>
      <c r="FA288" s="293"/>
      <c r="FB288" s="294">
        <f t="shared" si="188"/>
        <v>0</v>
      </c>
    </row>
    <row r="289" spans="1:158" s="287" customFormat="1" x14ac:dyDescent="0.15">
      <c r="A289" s="296">
        <v>275</v>
      </c>
      <c r="B289" s="297"/>
      <c r="C289" s="298" t="s">
        <v>161</v>
      </c>
      <c r="D289" s="248">
        <f>IF(C289="","",(VLOOKUP(C289,PD!A:B,2,FALSE)))</f>
        <v>12</v>
      </c>
      <c r="E289" s="299" t="s">
        <v>412</v>
      </c>
      <c r="F289" s="299" t="s">
        <v>396</v>
      </c>
      <c r="G289" s="292" t="s">
        <v>846</v>
      </c>
      <c r="H289" s="300">
        <v>9</v>
      </c>
      <c r="I289" s="292" t="s">
        <v>905</v>
      </c>
      <c r="J289" s="300">
        <v>1</v>
      </c>
      <c r="K289" s="293"/>
      <c r="L289" s="291"/>
      <c r="M289" s="292" t="s">
        <v>391</v>
      </c>
      <c r="N289" s="301"/>
      <c r="O289" s="302">
        <v>1</v>
      </c>
      <c r="P289" s="300">
        <v>15</v>
      </c>
      <c r="Q289" s="303">
        <v>16</v>
      </c>
      <c r="R289" s="302">
        <v>1</v>
      </c>
      <c r="S289" s="292"/>
      <c r="T289" s="300"/>
      <c r="U289" s="293"/>
      <c r="V289" s="296" t="s">
        <v>225</v>
      </c>
      <c r="W289" s="292" t="s">
        <v>906</v>
      </c>
      <c r="X289" s="292"/>
      <c r="Y289" s="292"/>
      <c r="Z289" s="303"/>
      <c r="AA289" s="291"/>
      <c r="AB289" s="300"/>
      <c r="AC289" s="293"/>
      <c r="AD289" s="304"/>
      <c r="AE289" s="301"/>
      <c r="AF289" s="296">
        <v>3</v>
      </c>
      <c r="AG289" s="297">
        <v>2</v>
      </c>
      <c r="AH289" s="305">
        <v>1709</v>
      </c>
      <c r="AI289" s="306" t="s">
        <v>407</v>
      </c>
      <c r="AJ289" s="302">
        <v>47</v>
      </c>
      <c r="AK289" s="260">
        <f>IF(AJ289="","",(VLOOKUP(AJ289,償却率表!A:B,2,FALSE)))</f>
        <v>2.1999999999999999E-2</v>
      </c>
      <c r="AL289" s="307" t="s">
        <v>153</v>
      </c>
      <c r="AM289" s="262">
        <f>IF(AL289="","",(VLOOKUP(AL289,PD!G:H,2,FALSE)))</f>
        <v>1</v>
      </c>
      <c r="AN289" s="318" t="s">
        <v>907</v>
      </c>
      <c r="AO289" s="309">
        <v>1983</v>
      </c>
      <c r="AP289" s="319" t="s">
        <v>907</v>
      </c>
      <c r="AQ289" s="266">
        <v>1983</v>
      </c>
      <c r="AR289" s="267">
        <f t="shared" si="153"/>
        <v>31</v>
      </c>
      <c r="AS289" s="293"/>
      <c r="AT289" s="311"/>
      <c r="AU289" s="312"/>
      <c r="AV289" s="313">
        <v>335690000</v>
      </c>
      <c r="AW289" s="314"/>
      <c r="AX289" s="296">
        <v>1</v>
      </c>
      <c r="AY289" s="315" t="s">
        <v>438</v>
      </c>
      <c r="AZ289" s="248">
        <f>IF(AY289="","",(VLOOKUP(AY289,PD!J:K,2,FALSE)))</f>
        <v>3</v>
      </c>
      <c r="BA289" s="300">
        <v>2014</v>
      </c>
      <c r="BB289" s="316"/>
      <c r="BC289" s="291"/>
      <c r="BD289" s="292"/>
      <c r="BE289" s="301"/>
      <c r="BF289" s="274">
        <f t="shared" si="154"/>
        <v>0</v>
      </c>
      <c r="BG289" s="275" t="str">
        <f t="shared" si="155"/>
        <v/>
      </c>
      <c r="BH289" s="276" t="str">
        <f t="shared" si="156"/>
        <v/>
      </c>
      <c r="BI289" s="276" t="str">
        <f t="shared" si="157"/>
        <v/>
      </c>
      <c r="BJ289" s="276" t="str">
        <f t="shared" si="158"/>
        <v/>
      </c>
      <c r="BK289" s="276" t="str">
        <f t="shared" si="159"/>
        <v/>
      </c>
      <c r="BL289" s="276" t="str">
        <f t="shared" si="160"/>
        <v/>
      </c>
      <c r="BM289" s="276" t="str">
        <f t="shared" si="161"/>
        <v/>
      </c>
      <c r="BN289" s="276" t="str">
        <f t="shared" si="162"/>
        <v/>
      </c>
      <c r="BO289" s="276" t="str">
        <f t="shared" si="163"/>
        <v/>
      </c>
      <c r="BP289" s="277" t="str">
        <f t="shared" si="164"/>
        <v/>
      </c>
      <c r="BQ289" s="278"/>
      <c r="BR289" s="279"/>
      <c r="BS289" s="280"/>
      <c r="BT289" s="274">
        <f t="shared" si="165"/>
        <v>0</v>
      </c>
      <c r="BU289" s="275" t="str">
        <f t="shared" si="166"/>
        <v/>
      </c>
      <c r="BV289" s="276" t="str">
        <f t="shared" si="167"/>
        <v/>
      </c>
      <c r="BW289" s="276" t="str">
        <f t="shared" si="168"/>
        <v/>
      </c>
      <c r="BX289" s="276" t="str">
        <f t="shared" si="169"/>
        <v/>
      </c>
      <c r="BY289" s="276" t="str">
        <f t="shared" si="170"/>
        <v/>
      </c>
      <c r="BZ289" s="276" t="str">
        <f t="shared" si="171"/>
        <v/>
      </c>
      <c r="CA289" s="276" t="str">
        <f t="shared" si="172"/>
        <v/>
      </c>
      <c r="CB289" s="276" t="str">
        <f t="shared" si="173"/>
        <v/>
      </c>
      <c r="CC289" s="276" t="str">
        <f t="shared" si="174"/>
        <v/>
      </c>
      <c r="CD289" s="276" t="str">
        <f t="shared" si="175"/>
        <v/>
      </c>
      <c r="CE289" s="277" t="str">
        <f t="shared" si="176"/>
        <v/>
      </c>
      <c r="CF289" s="278"/>
      <c r="CG289" s="281"/>
      <c r="CH289" s="281"/>
      <c r="CI289" s="281"/>
      <c r="CJ289" s="280"/>
      <c r="CK289" s="282">
        <f t="shared" si="177"/>
        <v>0</v>
      </c>
      <c r="CL289" s="283">
        <f t="shared" si="178"/>
        <v>335690000</v>
      </c>
      <c r="CM289" s="284">
        <f t="shared" si="179"/>
        <v>7385180</v>
      </c>
      <c r="CN289" s="284">
        <f t="shared" si="180"/>
        <v>228940580</v>
      </c>
      <c r="CO289" s="284">
        <f t="shared" si="181"/>
        <v>106749420</v>
      </c>
      <c r="CP289" s="280">
        <f t="shared" si="182"/>
        <v>114134600</v>
      </c>
      <c r="CQ289" s="285"/>
      <c r="CR289" s="291"/>
      <c r="CS289" s="293"/>
      <c r="CV289" s="291"/>
      <c r="CW289" s="292"/>
      <c r="CX289" s="292"/>
      <c r="CY289" s="292"/>
      <c r="CZ289" s="292"/>
      <c r="DA289" s="292"/>
      <c r="DB289" s="292"/>
      <c r="DC289" s="292"/>
      <c r="DD289" s="292"/>
      <c r="DE289" s="293"/>
      <c r="DF289" s="291"/>
      <c r="DG289" s="292"/>
      <c r="DH289" s="292"/>
      <c r="DI289" s="292"/>
      <c r="DJ289" s="292"/>
      <c r="DK289" s="292"/>
      <c r="DL289" s="292"/>
      <c r="DM289" s="292"/>
      <c r="DN289" s="292"/>
      <c r="DO289" s="292"/>
      <c r="DP289" s="293"/>
      <c r="DQ289" s="141"/>
      <c r="DR289" s="291"/>
      <c r="DS289" s="292"/>
      <c r="DT289" s="292"/>
      <c r="DU289" s="292"/>
      <c r="DV289" s="292"/>
      <c r="DW289" s="292"/>
      <c r="DX289" s="292"/>
      <c r="DY289" s="292"/>
      <c r="DZ289" s="292"/>
      <c r="EA289" s="292"/>
      <c r="EB289" s="292"/>
      <c r="EC289" s="292"/>
      <c r="ED289" s="292"/>
      <c r="EE289" s="292"/>
      <c r="EF289" s="301"/>
      <c r="EG289" s="301"/>
      <c r="EH289" s="301"/>
      <c r="EI289" s="301"/>
      <c r="EJ289" s="301"/>
      <c r="EK289" s="301"/>
      <c r="EL289" s="301"/>
      <c r="EM289" s="301"/>
      <c r="EN289" s="301"/>
      <c r="EO289" s="317"/>
      <c r="EP289" s="301"/>
      <c r="EQ289" s="293"/>
      <c r="ES289" s="288">
        <f t="shared" si="183"/>
        <v>2014</v>
      </c>
      <c r="ET289" s="289">
        <f t="shared" si="184"/>
        <v>0</v>
      </c>
      <c r="EU289" s="290">
        <f t="shared" si="185"/>
        <v>0</v>
      </c>
      <c r="EV289" s="290">
        <f t="shared" si="186"/>
        <v>0</v>
      </c>
      <c r="EW289" s="290">
        <f t="shared" si="187"/>
        <v>0</v>
      </c>
      <c r="EX289" s="291"/>
      <c r="EY289" s="292"/>
      <c r="EZ289" s="292"/>
      <c r="FA289" s="293"/>
      <c r="FB289" s="294">
        <f t="shared" si="188"/>
        <v>0</v>
      </c>
    </row>
    <row r="290" spans="1:158" s="287" customFormat="1" x14ac:dyDescent="0.15">
      <c r="A290" s="296">
        <v>276</v>
      </c>
      <c r="B290" s="297"/>
      <c r="C290" s="298" t="s">
        <v>161</v>
      </c>
      <c r="D290" s="248">
        <f>IF(C290="","",(VLOOKUP(C290,PD!A:B,2,FALSE)))</f>
        <v>12</v>
      </c>
      <c r="E290" s="299" t="s">
        <v>412</v>
      </c>
      <c r="F290" s="299" t="s">
        <v>396</v>
      </c>
      <c r="G290" s="292" t="s">
        <v>908</v>
      </c>
      <c r="H290" s="300">
        <v>9</v>
      </c>
      <c r="I290" s="292" t="s">
        <v>905</v>
      </c>
      <c r="J290" s="300">
        <v>1</v>
      </c>
      <c r="K290" s="293"/>
      <c r="L290" s="291"/>
      <c r="M290" s="292" t="s">
        <v>391</v>
      </c>
      <c r="N290" s="301"/>
      <c r="O290" s="302">
        <v>1</v>
      </c>
      <c r="P290" s="300">
        <v>15</v>
      </c>
      <c r="Q290" s="303">
        <v>16</v>
      </c>
      <c r="R290" s="302">
        <v>1</v>
      </c>
      <c r="S290" s="292"/>
      <c r="T290" s="300"/>
      <c r="U290" s="293"/>
      <c r="V290" s="296" t="s">
        <v>225</v>
      </c>
      <c r="W290" s="292" t="s">
        <v>906</v>
      </c>
      <c r="X290" s="292"/>
      <c r="Y290" s="292"/>
      <c r="Z290" s="303"/>
      <c r="AA290" s="291"/>
      <c r="AB290" s="300"/>
      <c r="AC290" s="293"/>
      <c r="AD290" s="304"/>
      <c r="AE290" s="301"/>
      <c r="AF290" s="296">
        <v>1</v>
      </c>
      <c r="AG290" s="297">
        <v>2</v>
      </c>
      <c r="AH290" s="305">
        <v>49</v>
      </c>
      <c r="AI290" s="306" t="s">
        <v>407</v>
      </c>
      <c r="AJ290" s="302">
        <v>47</v>
      </c>
      <c r="AK290" s="260">
        <f>IF(AJ290="","",(VLOOKUP(AJ290,償却率表!A:B,2,FALSE)))</f>
        <v>2.1999999999999999E-2</v>
      </c>
      <c r="AL290" s="307" t="s">
        <v>153</v>
      </c>
      <c r="AM290" s="262">
        <f>IF(AL290="","",(VLOOKUP(AL290,PD!G:H,2,FALSE)))</f>
        <v>1</v>
      </c>
      <c r="AN290" s="318" t="s">
        <v>909</v>
      </c>
      <c r="AO290" s="309">
        <v>1985</v>
      </c>
      <c r="AP290" s="319" t="s">
        <v>909</v>
      </c>
      <c r="AQ290" s="266">
        <v>1985</v>
      </c>
      <c r="AR290" s="267">
        <f t="shared" si="153"/>
        <v>29</v>
      </c>
      <c r="AS290" s="293"/>
      <c r="AT290" s="311"/>
      <c r="AU290" s="312"/>
      <c r="AV290" s="313">
        <v>9230000</v>
      </c>
      <c r="AW290" s="314"/>
      <c r="AX290" s="296">
        <v>1</v>
      </c>
      <c r="AY290" s="315" t="s">
        <v>438</v>
      </c>
      <c r="AZ290" s="248">
        <f>IF(AY290="","",(VLOOKUP(AY290,PD!J:K,2,FALSE)))</f>
        <v>3</v>
      </c>
      <c r="BA290" s="300">
        <v>2014</v>
      </c>
      <c r="BB290" s="316"/>
      <c r="BC290" s="291"/>
      <c r="BD290" s="292"/>
      <c r="BE290" s="301"/>
      <c r="BF290" s="274">
        <f t="shared" si="154"/>
        <v>0</v>
      </c>
      <c r="BG290" s="275" t="str">
        <f t="shared" si="155"/>
        <v/>
      </c>
      <c r="BH290" s="276" t="str">
        <f t="shared" si="156"/>
        <v/>
      </c>
      <c r="BI290" s="276" t="str">
        <f t="shared" si="157"/>
        <v/>
      </c>
      <c r="BJ290" s="276" t="str">
        <f t="shared" si="158"/>
        <v/>
      </c>
      <c r="BK290" s="276" t="str">
        <f t="shared" si="159"/>
        <v/>
      </c>
      <c r="BL290" s="276" t="str">
        <f t="shared" si="160"/>
        <v/>
      </c>
      <c r="BM290" s="276" t="str">
        <f t="shared" si="161"/>
        <v/>
      </c>
      <c r="BN290" s="276" t="str">
        <f t="shared" si="162"/>
        <v/>
      </c>
      <c r="BO290" s="276" t="str">
        <f t="shared" si="163"/>
        <v/>
      </c>
      <c r="BP290" s="277" t="str">
        <f t="shared" si="164"/>
        <v/>
      </c>
      <c r="BQ290" s="278"/>
      <c r="BR290" s="279"/>
      <c r="BS290" s="280"/>
      <c r="BT290" s="274">
        <f t="shared" si="165"/>
        <v>0</v>
      </c>
      <c r="BU290" s="275" t="str">
        <f t="shared" si="166"/>
        <v/>
      </c>
      <c r="BV290" s="276" t="str">
        <f t="shared" si="167"/>
        <v/>
      </c>
      <c r="BW290" s="276" t="str">
        <f t="shared" si="168"/>
        <v/>
      </c>
      <c r="BX290" s="276" t="str">
        <f t="shared" si="169"/>
        <v/>
      </c>
      <c r="BY290" s="276" t="str">
        <f t="shared" si="170"/>
        <v/>
      </c>
      <c r="BZ290" s="276" t="str">
        <f t="shared" si="171"/>
        <v/>
      </c>
      <c r="CA290" s="276" t="str">
        <f t="shared" si="172"/>
        <v/>
      </c>
      <c r="CB290" s="276" t="str">
        <f t="shared" si="173"/>
        <v/>
      </c>
      <c r="CC290" s="276" t="str">
        <f t="shared" si="174"/>
        <v/>
      </c>
      <c r="CD290" s="276" t="str">
        <f t="shared" si="175"/>
        <v/>
      </c>
      <c r="CE290" s="277" t="str">
        <f t="shared" si="176"/>
        <v/>
      </c>
      <c r="CF290" s="278"/>
      <c r="CG290" s="281"/>
      <c r="CH290" s="281"/>
      <c r="CI290" s="281"/>
      <c r="CJ290" s="280"/>
      <c r="CK290" s="282">
        <f t="shared" si="177"/>
        <v>0</v>
      </c>
      <c r="CL290" s="283">
        <f t="shared" si="178"/>
        <v>9230000</v>
      </c>
      <c r="CM290" s="284">
        <f t="shared" si="179"/>
        <v>203060</v>
      </c>
      <c r="CN290" s="284">
        <f t="shared" si="180"/>
        <v>5888740</v>
      </c>
      <c r="CO290" s="284">
        <f t="shared" si="181"/>
        <v>3341260</v>
      </c>
      <c r="CP290" s="280">
        <f t="shared" si="182"/>
        <v>3544320</v>
      </c>
      <c r="CQ290" s="285"/>
      <c r="CR290" s="291"/>
      <c r="CS290" s="293"/>
      <c r="CV290" s="291"/>
      <c r="CW290" s="292"/>
      <c r="CX290" s="292"/>
      <c r="CY290" s="292"/>
      <c r="CZ290" s="292"/>
      <c r="DA290" s="292"/>
      <c r="DB290" s="292"/>
      <c r="DC290" s="292"/>
      <c r="DD290" s="292"/>
      <c r="DE290" s="293"/>
      <c r="DF290" s="291"/>
      <c r="DG290" s="292"/>
      <c r="DH290" s="292"/>
      <c r="DI290" s="292"/>
      <c r="DJ290" s="292"/>
      <c r="DK290" s="292"/>
      <c r="DL290" s="292"/>
      <c r="DM290" s="292"/>
      <c r="DN290" s="292"/>
      <c r="DO290" s="292"/>
      <c r="DP290" s="293"/>
      <c r="DQ290" s="141"/>
      <c r="DR290" s="291"/>
      <c r="DS290" s="292"/>
      <c r="DT290" s="292"/>
      <c r="DU290" s="292"/>
      <c r="DV290" s="292"/>
      <c r="DW290" s="292"/>
      <c r="DX290" s="292"/>
      <c r="DY290" s="292"/>
      <c r="DZ290" s="292"/>
      <c r="EA290" s="292"/>
      <c r="EB290" s="292"/>
      <c r="EC290" s="292"/>
      <c r="ED290" s="292"/>
      <c r="EE290" s="292"/>
      <c r="EF290" s="301"/>
      <c r="EG290" s="301"/>
      <c r="EH290" s="301"/>
      <c r="EI290" s="301"/>
      <c r="EJ290" s="301"/>
      <c r="EK290" s="301"/>
      <c r="EL290" s="301"/>
      <c r="EM290" s="301"/>
      <c r="EN290" s="301"/>
      <c r="EO290" s="317"/>
      <c r="EP290" s="301"/>
      <c r="EQ290" s="293"/>
      <c r="ES290" s="288">
        <f t="shared" si="183"/>
        <v>2014</v>
      </c>
      <c r="ET290" s="289">
        <f t="shared" si="184"/>
        <v>0</v>
      </c>
      <c r="EU290" s="290">
        <f t="shared" si="185"/>
        <v>0</v>
      </c>
      <c r="EV290" s="290">
        <f t="shared" si="186"/>
        <v>0</v>
      </c>
      <c r="EW290" s="290">
        <f t="shared" si="187"/>
        <v>0</v>
      </c>
      <c r="EX290" s="291"/>
      <c r="EY290" s="292"/>
      <c r="EZ290" s="292"/>
      <c r="FA290" s="293"/>
      <c r="FB290" s="294">
        <f t="shared" si="188"/>
        <v>0</v>
      </c>
    </row>
    <row r="291" spans="1:158" s="287" customFormat="1" x14ac:dyDescent="0.15">
      <c r="A291" s="296">
        <v>277</v>
      </c>
      <c r="B291" s="297"/>
      <c r="C291" s="298" t="s">
        <v>161</v>
      </c>
      <c r="D291" s="248">
        <f>IF(C291="","",(VLOOKUP(C291,PD!A:B,2,FALSE)))</f>
        <v>12</v>
      </c>
      <c r="E291" s="299" t="s">
        <v>412</v>
      </c>
      <c r="F291" s="299" t="s">
        <v>396</v>
      </c>
      <c r="G291" s="292" t="s">
        <v>701</v>
      </c>
      <c r="H291" s="300">
        <v>9</v>
      </c>
      <c r="I291" s="292" t="s">
        <v>905</v>
      </c>
      <c r="J291" s="300">
        <v>1</v>
      </c>
      <c r="K291" s="293"/>
      <c r="L291" s="291"/>
      <c r="M291" s="292" t="s">
        <v>391</v>
      </c>
      <c r="N291" s="301"/>
      <c r="O291" s="302">
        <v>1</v>
      </c>
      <c r="P291" s="300">
        <v>15</v>
      </c>
      <c r="Q291" s="303">
        <v>16</v>
      </c>
      <c r="R291" s="302">
        <v>1</v>
      </c>
      <c r="S291" s="292"/>
      <c r="T291" s="300"/>
      <c r="U291" s="293"/>
      <c r="V291" s="296" t="s">
        <v>225</v>
      </c>
      <c r="W291" s="292" t="s">
        <v>906</v>
      </c>
      <c r="X291" s="292"/>
      <c r="Y291" s="292"/>
      <c r="Z291" s="303"/>
      <c r="AA291" s="291"/>
      <c r="AB291" s="300"/>
      <c r="AC291" s="293"/>
      <c r="AD291" s="304"/>
      <c r="AE291" s="301"/>
      <c r="AF291" s="296">
        <v>1</v>
      </c>
      <c r="AG291" s="297">
        <v>4</v>
      </c>
      <c r="AH291" s="305">
        <v>1200</v>
      </c>
      <c r="AI291" s="306" t="s">
        <v>407</v>
      </c>
      <c r="AJ291" s="302">
        <v>34</v>
      </c>
      <c r="AK291" s="260">
        <f>IF(AJ291="","",(VLOOKUP(AJ291,償却率表!A:B,2,FALSE)))</f>
        <v>0.03</v>
      </c>
      <c r="AL291" s="307" t="s">
        <v>153</v>
      </c>
      <c r="AM291" s="262">
        <f>IF(AL291="","",(VLOOKUP(AL291,PD!G:H,2,FALSE)))</f>
        <v>1</v>
      </c>
      <c r="AN291" s="318" t="s">
        <v>909</v>
      </c>
      <c r="AO291" s="309">
        <v>1985</v>
      </c>
      <c r="AP291" s="319" t="s">
        <v>909</v>
      </c>
      <c r="AQ291" s="266">
        <v>1985</v>
      </c>
      <c r="AR291" s="267">
        <f t="shared" si="153"/>
        <v>29</v>
      </c>
      <c r="AS291" s="293"/>
      <c r="AT291" s="311"/>
      <c r="AU291" s="312"/>
      <c r="AV291" s="313">
        <v>226040000</v>
      </c>
      <c r="AW291" s="314"/>
      <c r="AX291" s="296">
        <v>1</v>
      </c>
      <c r="AY291" s="315" t="s">
        <v>438</v>
      </c>
      <c r="AZ291" s="248">
        <f>IF(AY291="","",(VLOOKUP(AY291,PD!J:K,2,FALSE)))</f>
        <v>3</v>
      </c>
      <c r="BA291" s="300">
        <v>2014</v>
      </c>
      <c r="BB291" s="316"/>
      <c r="BC291" s="291"/>
      <c r="BD291" s="292"/>
      <c r="BE291" s="301"/>
      <c r="BF291" s="274">
        <f t="shared" si="154"/>
        <v>0</v>
      </c>
      <c r="BG291" s="275" t="str">
        <f t="shared" si="155"/>
        <v/>
      </c>
      <c r="BH291" s="276" t="str">
        <f t="shared" si="156"/>
        <v/>
      </c>
      <c r="BI291" s="276" t="str">
        <f t="shared" si="157"/>
        <v/>
      </c>
      <c r="BJ291" s="276" t="str">
        <f t="shared" si="158"/>
        <v/>
      </c>
      <c r="BK291" s="276" t="str">
        <f t="shared" si="159"/>
        <v/>
      </c>
      <c r="BL291" s="276" t="str">
        <f t="shared" si="160"/>
        <v/>
      </c>
      <c r="BM291" s="276" t="str">
        <f t="shared" si="161"/>
        <v/>
      </c>
      <c r="BN291" s="276" t="str">
        <f t="shared" si="162"/>
        <v/>
      </c>
      <c r="BO291" s="276" t="str">
        <f t="shared" si="163"/>
        <v/>
      </c>
      <c r="BP291" s="277" t="str">
        <f t="shared" si="164"/>
        <v/>
      </c>
      <c r="BQ291" s="278"/>
      <c r="BR291" s="279"/>
      <c r="BS291" s="280"/>
      <c r="BT291" s="274">
        <f t="shared" si="165"/>
        <v>0</v>
      </c>
      <c r="BU291" s="275" t="str">
        <f t="shared" si="166"/>
        <v/>
      </c>
      <c r="BV291" s="276" t="str">
        <f t="shared" si="167"/>
        <v/>
      </c>
      <c r="BW291" s="276" t="str">
        <f t="shared" si="168"/>
        <v/>
      </c>
      <c r="BX291" s="276" t="str">
        <f t="shared" si="169"/>
        <v/>
      </c>
      <c r="BY291" s="276" t="str">
        <f t="shared" si="170"/>
        <v/>
      </c>
      <c r="BZ291" s="276" t="str">
        <f t="shared" si="171"/>
        <v/>
      </c>
      <c r="CA291" s="276" t="str">
        <f t="shared" si="172"/>
        <v/>
      </c>
      <c r="CB291" s="276" t="str">
        <f t="shared" si="173"/>
        <v/>
      </c>
      <c r="CC291" s="276" t="str">
        <f t="shared" si="174"/>
        <v/>
      </c>
      <c r="CD291" s="276" t="str">
        <f t="shared" si="175"/>
        <v/>
      </c>
      <c r="CE291" s="277" t="str">
        <f t="shared" si="176"/>
        <v/>
      </c>
      <c r="CF291" s="278"/>
      <c r="CG291" s="281"/>
      <c r="CH291" s="281"/>
      <c r="CI291" s="281"/>
      <c r="CJ291" s="280"/>
      <c r="CK291" s="282">
        <f t="shared" si="177"/>
        <v>0</v>
      </c>
      <c r="CL291" s="283">
        <f t="shared" si="178"/>
        <v>226040000</v>
      </c>
      <c r="CM291" s="284">
        <f t="shared" si="179"/>
        <v>6781200</v>
      </c>
      <c r="CN291" s="284">
        <f t="shared" si="180"/>
        <v>196654800</v>
      </c>
      <c r="CO291" s="284">
        <f t="shared" si="181"/>
        <v>29385200</v>
      </c>
      <c r="CP291" s="280">
        <f t="shared" si="182"/>
        <v>36166400</v>
      </c>
      <c r="CQ291" s="285"/>
      <c r="CR291" s="291"/>
      <c r="CS291" s="293"/>
      <c r="CV291" s="291"/>
      <c r="CW291" s="292"/>
      <c r="CX291" s="292"/>
      <c r="CY291" s="292"/>
      <c r="CZ291" s="292"/>
      <c r="DA291" s="292"/>
      <c r="DB291" s="292"/>
      <c r="DC291" s="292"/>
      <c r="DD291" s="292"/>
      <c r="DE291" s="293"/>
      <c r="DF291" s="291"/>
      <c r="DG291" s="292"/>
      <c r="DH291" s="292"/>
      <c r="DI291" s="292"/>
      <c r="DJ291" s="292"/>
      <c r="DK291" s="292"/>
      <c r="DL291" s="292"/>
      <c r="DM291" s="292"/>
      <c r="DN291" s="292"/>
      <c r="DO291" s="292"/>
      <c r="DP291" s="293"/>
      <c r="DQ291" s="141"/>
      <c r="DR291" s="291"/>
      <c r="DS291" s="292"/>
      <c r="DT291" s="292"/>
      <c r="DU291" s="292"/>
      <c r="DV291" s="292"/>
      <c r="DW291" s="292"/>
      <c r="DX291" s="292"/>
      <c r="DY291" s="292"/>
      <c r="DZ291" s="292"/>
      <c r="EA291" s="292"/>
      <c r="EB291" s="292"/>
      <c r="EC291" s="292"/>
      <c r="ED291" s="292"/>
      <c r="EE291" s="292"/>
      <c r="EF291" s="301"/>
      <c r="EG291" s="301"/>
      <c r="EH291" s="301"/>
      <c r="EI291" s="301"/>
      <c r="EJ291" s="301"/>
      <c r="EK291" s="301"/>
      <c r="EL291" s="301"/>
      <c r="EM291" s="301"/>
      <c r="EN291" s="301"/>
      <c r="EO291" s="317"/>
      <c r="EP291" s="301"/>
      <c r="EQ291" s="293"/>
      <c r="ES291" s="288">
        <f t="shared" si="183"/>
        <v>2014</v>
      </c>
      <c r="ET291" s="289">
        <f t="shared" si="184"/>
        <v>0</v>
      </c>
      <c r="EU291" s="290">
        <f t="shared" si="185"/>
        <v>0</v>
      </c>
      <c r="EV291" s="290">
        <f t="shared" si="186"/>
        <v>0</v>
      </c>
      <c r="EW291" s="290">
        <f t="shared" si="187"/>
        <v>0</v>
      </c>
      <c r="EX291" s="291"/>
      <c r="EY291" s="292"/>
      <c r="EZ291" s="292"/>
      <c r="FA291" s="293"/>
      <c r="FB291" s="294">
        <f t="shared" si="188"/>
        <v>0</v>
      </c>
    </row>
    <row r="292" spans="1:158" s="287" customFormat="1" x14ac:dyDescent="0.15">
      <c r="A292" s="296">
        <v>278</v>
      </c>
      <c r="B292" s="297"/>
      <c r="C292" s="298" t="s">
        <v>161</v>
      </c>
      <c r="D292" s="248">
        <f>IF(C292="","",(VLOOKUP(C292,PD!A:B,2,FALSE)))</f>
        <v>12</v>
      </c>
      <c r="E292" s="299" t="s">
        <v>412</v>
      </c>
      <c r="F292" s="299" t="s">
        <v>396</v>
      </c>
      <c r="G292" s="292" t="s">
        <v>677</v>
      </c>
      <c r="H292" s="300">
        <v>9</v>
      </c>
      <c r="I292" s="292" t="s">
        <v>905</v>
      </c>
      <c r="J292" s="300">
        <v>1</v>
      </c>
      <c r="K292" s="293"/>
      <c r="L292" s="291"/>
      <c r="M292" s="292" t="s">
        <v>391</v>
      </c>
      <c r="N292" s="301"/>
      <c r="O292" s="302">
        <v>1</v>
      </c>
      <c r="P292" s="300">
        <v>15</v>
      </c>
      <c r="Q292" s="303">
        <v>16</v>
      </c>
      <c r="R292" s="302">
        <v>1</v>
      </c>
      <c r="S292" s="292"/>
      <c r="T292" s="300"/>
      <c r="U292" s="293"/>
      <c r="V292" s="296" t="s">
        <v>225</v>
      </c>
      <c r="W292" s="292" t="s">
        <v>906</v>
      </c>
      <c r="X292" s="292"/>
      <c r="Y292" s="292"/>
      <c r="Z292" s="303"/>
      <c r="AA292" s="291"/>
      <c r="AB292" s="300"/>
      <c r="AC292" s="293"/>
      <c r="AD292" s="304"/>
      <c r="AE292" s="301"/>
      <c r="AF292" s="296">
        <v>2</v>
      </c>
      <c r="AG292" s="297">
        <v>4</v>
      </c>
      <c r="AH292" s="305">
        <v>200</v>
      </c>
      <c r="AI292" s="306" t="s">
        <v>407</v>
      </c>
      <c r="AJ292" s="302">
        <v>34</v>
      </c>
      <c r="AK292" s="260">
        <f>IF(AJ292="","",(VLOOKUP(AJ292,償却率表!A:B,2,FALSE)))</f>
        <v>0.03</v>
      </c>
      <c r="AL292" s="307" t="s">
        <v>153</v>
      </c>
      <c r="AM292" s="262">
        <f>IF(AL292="","",(VLOOKUP(AL292,PD!G:H,2,FALSE)))</f>
        <v>1</v>
      </c>
      <c r="AN292" s="318" t="s">
        <v>909</v>
      </c>
      <c r="AO292" s="309">
        <v>1985</v>
      </c>
      <c r="AP292" s="319" t="s">
        <v>909</v>
      </c>
      <c r="AQ292" s="266">
        <v>1985</v>
      </c>
      <c r="AR292" s="267">
        <f t="shared" si="153"/>
        <v>29</v>
      </c>
      <c r="AS292" s="293"/>
      <c r="AT292" s="311"/>
      <c r="AU292" s="312"/>
      <c r="AV292" s="313">
        <v>37670000</v>
      </c>
      <c r="AW292" s="314"/>
      <c r="AX292" s="296">
        <v>1</v>
      </c>
      <c r="AY292" s="315" t="s">
        <v>438</v>
      </c>
      <c r="AZ292" s="248">
        <f>IF(AY292="","",(VLOOKUP(AY292,PD!J:K,2,FALSE)))</f>
        <v>3</v>
      </c>
      <c r="BA292" s="300">
        <v>2014</v>
      </c>
      <c r="BB292" s="316"/>
      <c r="BC292" s="291"/>
      <c r="BD292" s="292"/>
      <c r="BE292" s="301"/>
      <c r="BF292" s="274">
        <f t="shared" si="154"/>
        <v>0</v>
      </c>
      <c r="BG292" s="275" t="str">
        <f t="shared" si="155"/>
        <v/>
      </c>
      <c r="BH292" s="276" t="str">
        <f t="shared" si="156"/>
        <v/>
      </c>
      <c r="BI292" s="276" t="str">
        <f t="shared" si="157"/>
        <v/>
      </c>
      <c r="BJ292" s="276" t="str">
        <f t="shared" si="158"/>
        <v/>
      </c>
      <c r="BK292" s="276" t="str">
        <f t="shared" si="159"/>
        <v/>
      </c>
      <c r="BL292" s="276" t="str">
        <f t="shared" si="160"/>
        <v/>
      </c>
      <c r="BM292" s="276" t="str">
        <f t="shared" si="161"/>
        <v/>
      </c>
      <c r="BN292" s="276" t="str">
        <f t="shared" si="162"/>
        <v/>
      </c>
      <c r="BO292" s="276" t="str">
        <f t="shared" si="163"/>
        <v/>
      </c>
      <c r="BP292" s="277" t="str">
        <f t="shared" si="164"/>
        <v/>
      </c>
      <c r="BQ292" s="278"/>
      <c r="BR292" s="279"/>
      <c r="BS292" s="280"/>
      <c r="BT292" s="274">
        <f t="shared" si="165"/>
        <v>0</v>
      </c>
      <c r="BU292" s="275" t="str">
        <f t="shared" si="166"/>
        <v/>
      </c>
      <c r="BV292" s="276" t="str">
        <f t="shared" si="167"/>
        <v/>
      </c>
      <c r="BW292" s="276" t="str">
        <f t="shared" si="168"/>
        <v/>
      </c>
      <c r="BX292" s="276" t="str">
        <f t="shared" si="169"/>
        <v/>
      </c>
      <c r="BY292" s="276" t="str">
        <f t="shared" si="170"/>
        <v/>
      </c>
      <c r="BZ292" s="276" t="str">
        <f t="shared" si="171"/>
        <v/>
      </c>
      <c r="CA292" s="276" t="str">
        <f t="shared" si="172"/>
        <v/>
      </c>
      <c r="CB292" s="276" t="str">
        <f t="shared" si="173"/>
        <v/>
      </c>
      <c r="CC292" s="276" t="str">
        <f t="shared" si="174"/>
        <v/>
      </c>
      <c r="CD292" s="276" t="str">
        <f t="shared" si="175"/>
        <v/>
      </c>
      <c r="CE292" s="277" t="str">
        <f t="shared" si="176"/>
        <v/>
      </c>
      <c r="CF292" s="278"/>
      <c r="CG292" s="281"/>
      <c r="CH292" s="281"/>
      <c r="CI292" s="281"/>
      <c r="CJ292" s="280"/>
      <c r="CK292" s="282">
        <f t="shared" si="177"/>
        <v>0</v>
      </c>
      <c r="CL292" s="283">
        <f t="shared" si="178"/>
        <v>37670000</v>
      </c>
      <c r="CM292" s="284">
        <f t="shared" si="179"/>
        <v>1130100</v>
      </c>
      <c r="CN292" s="284">
        <f t="shared" si="180"/>
        <v>32772900</v>
      </c>
      <c r="CO292" s="284">
        <f t="shared" si="181"/>
        <v>4897100</v>
      </c>
      <c r="CP292" s="280">
        <f t="shared" si="182"/>
        <v>6027200</v>
      </c>
      <c r="CQ292" s="285"/>
      <c r="CR292" s="291"/>
      <c r="CS292" s="293"/>
      <c r="CV292" s="291"/>
      <c r="CW292" s="292"/>
      <c r="CX292" s="292"/>
      <c r="CY292" s="292"/>
      <c r="CZ292" s="292"/>
      <c r="DA292" s="292"/>
      <c r="DB292" s="292"/>
      <c r="DC292" s="292"/>
      <c r="DD292" s="292"/>
      <c r="DE292" s="293"/>
      <c r="DF292" s="291"/>
      <c r="DG292" s="292"/>
      <c r="DH292" s="292"/>
      <c r="DI292" s="292"/>
      <c r="DJ292" s="292"/>
      <c r="DK292" s="292"/>
      <c r="DL292" s="292"/>
      <c r="DM292" s="292"/>
      <c r="DN292" s="292"/>
      <c r="DO292" s="292"/>
      <c r="DP292" s="293"/>
      <c r="DQ292" s="141"/>
      <c r="DR292" s="291"/>
      <c r="DS292" s="292"/>
      <c r="DT292" s="292"/>
      <c r="DU292" s="292"/>
      <c r="DV292" s="292"/>
      <c r="DW292" s="292"/>
      <c r="DX292" s="292"/>
      <c r="DY292" s="292"/>
      <c r="DZ292" s="292"/>
      <c r="EA292" s="292"/>
      <c r="EB292" s="292"/>
      <c r="EC292" s="292"/>
      <c r="ED292" s="292"/>
      <c r="EE292" s="292"/>
      <c r="EF292" s="301"/>
      <c r="EG292" s="301"/>
      <c r="EH292" s="301"/>
      <c r="EI292" s="301"/>
      <c r="EJ292" s="301"/>
      <c r="EK292" s="301"/>
      <c r="EL292" s="301"/>
      <c r="EM292" s="301"/>
      <c r="EN292" s="301"/>
      <c r="EO292" s="317"/>
      <c r="EP292" s="301"/>
      <c r="EQ292" s="293"/>
      <c r="ES292" s="288">
        <f t="shared" si="183"/>
        <v>2014</v>
      </c>
      <c r="ET292" s="289">
        <f t="shared" si="184"/>
        <v>0</v>
      </c>
      <c r="EU292" s="290">
        <f t="shared" si="185"/>
        <v>0</v>
      </c>
      <c r="EV292" s="290">
        <f t="shared" si="186"/>
        <v>0</v>
      </c>
      <c r="EW292" s="290">
        <f t="shared" si="187"/>
        <v>0</v>
      </c>
      <c r="EX292" s="291"/>
      <c r="EY292" s="292"/>
      <c r="EZ292" s="292"/>
      <c r="FA292" s="293"/>
      <c r="FB292" s="294">
        <f t="shared" si="188"/>
        <v>0</v>
      </c>
    </row>
    <row r="293" spans="1:158" s="287" customFormat="1" x14ac:dyDescent="0.15">
      <c r="A293" s="296">
        <v>279</v>
      </c>
      <c r="B293" s="297"/>
      <c r="C293" s="298" t="s">
        <v>161</v>
      </c>
      <c r="D293" s="248">
        <f>IF(C293="","",(VLOOKUP(C293,PD!A:B,2,FALSE)))</f>
        <v>12</v>
      </c>
      <c r="E293" s="299" t="s">
        <v>412</v>
      </c>
      <c r="F293" s="299" t="s">
        <v>396</v>
      </c>
      <c r="G293" s="292" t="s">
        <v>411</v>
      </c>
      <c r="H293" s="300">
        <v>9</v>
      </c>
      <c r="I293" s="292" t="s">
        <v>905</v>
      </c>
      <c r="J293" s="300">
        <v>1</v>
      </c>
      <c r="K293" s="293"/>
      <c r="L293" s="291"/>
      <c r="M293" s="292" t="s">
        <v>391</v>
      </c>
      <c r="N293" s="301"/>
      <c r="O293" s="302">
        <v>1</v>
      </c>
      <c r="P293" s="300">
        <v>15</v>
      </c>
      <c r="Q293" s="303">
        <v>16</v>
      </c>
      <c r="R293" s="302">
        <v>1</v>
      </c>
      <c r="S293" s="292"/>
      <c r="T293" s="300"/>
      <c r="U293" s="293"/>
      <c r="V293" s="296" t="s">
        <v>225</v>
      </c>
      <c r="W293" s="292" t="s">
        <v>906</v>
      </c>
      <c r="X293" s="292"/>
      <c r="Y293" s="292"/>
      <c r="Z293" s="303"/>
      <c r="AA293" s="291"/>
      <c r="AB293" s="300"/>
      <c r="AC293" s="293"/>
      <c r="AD293" s="304"/>
      <c r="AE293" s="301"/>
      <c r="AF293" s="296">
        <v>1</v>
      </c>
      <c r="AG293" s="297">
        <v>5</v>
      </c>
      <c r="AH293" s="305">
        <v>39.75</v>
      </c>
      <c r="AI293" s="306" t="s">
        <v>407</v>
      </c>
      <c r="AJ293" s="302">
        <v>15</v>
      </c>
      <c r="AK293" s="260">
        <f>IF(AJ293="","",(VLOOKUP(AJ293,償却率表!A:B,2,FALSE)))</f>
        <v>6.7000000000000004E-2</v>
      </c>
      <c r="AL293" s="307" t="s">
        <v>153</v>
      </c>
      <c r="AM293" s="262">
        <f>IF(AL293="","",(VLOOKUP(AL293,PD!G:H,2,FALSE)))</f>
        <v>1</v>
      </c>
      <c r="AN293" s="318" t="s">
        <v>910</v>
      </c>
      <c r="AO293" s="309">
        <v>1997</v>
      </c>
      <c r="AP293" s="319" t="s">
        <v>910</v>
      </c>
      <c r="AQ293" s="266">
        <v>1997</v>
      </c>
      <c r="AR293" s="267">
        <f t="shared" si="153"/>
        <v>17</v>
      </c>
      <c r="AS293" s="293"/>
      <c r="AT293" s="311"/>
      <c r="AU293" s="312">
        <v>60000</v>
      </c>
      <c r="AV293" s="313"/>
      <c r="AW293" s="314"/>
      <c r="AX293" s="296">
        <v>1</v>
      </c>
      <c r="AY293" s="315" t="s">
        <v>227</v>
      </c>
      <c r="AZ293" s="248">
        <f>IF(AY293="","",(VLOOKUP(AY293,PD!J:K,2,FALSE)))</f>
        <v>2</v>
      </c>
      <c r="BA293" s="300">
        <v>2014</v>
      </c>
      <c r="BB293" s="316"/>
      <c r="BC293" s="291"/>
      <c r="BD293" s="292"/>
      <c r="BE293" s="301"/>
      <c r="BF293" s="274">
        <f t="shared" si="154"/>
        <v>0</v>
      </c>
      <c r="BG293" s="275" t="str">
        <f t="shared" si="155"/>
        <v/>
      </c>
      <c r="BH293" s="276" t="str">
        <f t="shared" si="156"/>
        <v/>
      </c>
      <c r="BI293" s="276" t="str">
        <f t="shared" si="157"/>
        <v/>
      </c>
      <c r="BJ293" s="276" t="str">
        <f t="shared" si="158"/>
        <v/>
      </c>
      <c r="BK293" s="276" t="str">
        <f t="shared" si="159"/>
        <v/>
      </c>
      <c r="BL293" s="276" t="str">
        <f t="shared" si="160"/>
        <v/>
      </c>
      <c r="BM293" s="276" t="str">
        <f t="shared" si="161"/>
        <v/>
      </c>
      <c r="BN293" s="276" t="str">
        <f t="shared" si="162"/>
        <v/>
      </c>
      <c r="BO293" s="276" t="str">
        <f t="shared" si="163"/>
        <v/>
      </c>
      <c r="BP293" s="277" t="str">
        <f t="shared" si="164"/>
        <v/>
      </c>
      <c r="BQ293" s="278"/>
      <c r="BR293" s="279"/>
      <c r="BS293" s="280"/>
      <c r="BT293" s="274">
        <f t="shared" si="165"/>
        <v>0</v>
      </c>
      <c r="BU293" s="275" t="str">
        <f t="shared" si="166"/>
        <v/>
      </c>
      <c r="BV293" s="276" t="str">
        <f t="shared" si="167"/>
        <v/>
      </c>
      <c r="BW293" s="276" t="str">
        <f t="shared" si="168"/>
        <v/>
      </c>
      <c r="BX293" s="276" t="str">
        <f t="shared" si="169"/>
        <v/>
      </c>
      <c r="BY293" s="276" t="str">
        <f t="shared" si="170"/>
        <v/>
      </c>
      <c r="BZ293" s="276" t="str">
        <f t="shared" si="171"/>
        <v/>
      </c>
      <c r="CA293" s="276" t="str">
        <f t="shared" si="172"/>
        <v/>
      </c>
      <c r="CB293" s="276" t="str">
        <f t="shared" si="173"/>
        <v/>
      </c>
      <c r="CC293" s="276" t="str">
        <f t="shared" si="174"/>
        <v/>
      </c>
      <c r="CD293" s="276" t="str">
        <f t="shared" si="175"/>
        <v/>
      </c>
      <c r="CE293" s="277" t="str">
        <f t="shared" si="176"/>
        <v/>
      </c>
      <c r="CF293" s="278"/>
      <c r="CG293" s="281"/>
      <c r="CH293" s="281"/>
      <c r="CI293" s="281"/>
      <c r="CJ293" s="280"/>
      <c r="CK293" s="282">
        <f t="shared" si="177"/>
        <v>0</v>
      </c>
      <c r="CL293" s="283">
        <f t="shared" si="178"/>
        <v>2385000</v>
      </c>
      <c r="CM293" s="284">
        <f t="shared" si="179"/>
        <v>0</v>
      </c>
      <c r="CN293" s="284">
        <f t="shared" si="180"/>
        <v>2384999</v>
      </c>
      <c r="CO293" s="284">
        <f t="shared" si="181"/>
        <v>1</v>
      </c>
      <c r="CP293" s="280">
        <f t="shared" si="182"/>
        <v>1</v>
      </c>
      <c r="CQ293" s="285"/>
      <c r="CR293" s="291"/>
      <c r="CS293" s="293"/>
      <c r="CV293" s="291"/>
      <c r="CW293" s="292"/>
      <c r="CX293" s="292"/>
      <c r="CY293" s="292"/>
      <c r="CZ293" s="292"/>
      <c r="DA293" s="292"/>
      <c r="DB293" s="292"/>
      <c r="DC293" s="292"/>
      <c r="DD293" s="292"/>
      <c r="DE293" s="293"/>
      <c r="DF293" s="291"/>
      <c r="DG293" s="292"/>
      <c r="DH293" s="292"/>
      <c r="DI293" s="292"/>
      <c r="DJ293" s="292"/>
      <c r="DK293" s="292"/>
      <c r="DL293" s="292"/>
      <c r="DM293" s="292"/>
      <c r="DN293" s="292"/>
      <c r="DO293" s="292"/>
      <c r="DP293" s="293"/>
      <c r="DQ293" s="141"/>
      <c r="DR293" s="291"/>
      <c r="DS293" s="292"/>
      <c r="DT293" s="292"/>
      <c r="DU293" s="292"/>
      <c r="DV293" s="292"/>
      <c r="DW293" s="292"/>
      <c r="DX293" s="292"/>
      <c r="DY293" s="292"/>
      <c r="DZ293" s="292"/>
      <c r="EA293" s="292"/>
      <c r="EB293" s="292"/>
      <c r="EC293" s="292"/>
      <c r="ED293" s="292"/>
      <c r="EE293" s="292"/>
      <c r="EF293" s="301"/>
      <c r="EG293" s="301"/>
      <c r="EH293" s="301"/>
      <c r="EI293" s="301"/>
      <c r="EJ293" s="301"/>
      <c r="EK293" s="301"/>
      <c r="EL293" s="301"/>
      <c r="EM293" s="301"/>
      <c r="EN293" s="301"/>
      <c r="EO293" s="317"/>
      <c r="EP293" s="301"/>
      <c r="EQ293" s="293"/>
      <c r="ES293" s="288">
        <f t="shared" si="183"/>
        <v>2014</v>
      </c>
      <c r="ET293" s="289">
        <f t="shared" si="184"/>
        <v>0</v>
      </c>
      <c r="EU293" s="290">
        <f t="shared" si="185"/>
        <v>0</v>
      </c>
      <c r="EV293" s="290">
        <f t="shared" si="186"/>
        <v>0</v>
      </c>
      <c r="EW293" s="290">
        <f t="shared" si="187"/>
        <v>0</v>
      </c>
      <c r="EX293" s="291"/>
      <c r="EY293" s="292"/>
      <c r="EZ293" s="292"/>
      <c r="FA293" s="293"/>
      <c r="FB293" s="294">
        <f t="shared" si="188"/>
        <v>0</v>
      </c>
    </row>
    <row r="294" spans="1:158" s="287" customFormat="1" x14ac:dyDescent="0.15">
      <c r="A294" s="296">
        <v>280</v>
      </c>
      <c r="B294" s="297"/>
      <c r="C294" s="298" t="s">
        <v>161</v>
      </c>
      <c r="D294" s="248">
        <f>IF(C294="","",(VLOOKUP(C294,PD!A:B,2,FALSE)))</f>
        <v>12</v>
      </c>
      <c r="E294" s="299" t="s">
        <v>412</v>
      </c>
      <c r="F294" s="299" t="s">
        <v>911</v>
      </c>
      <c r="G294" s="292" t="s">
        <v>846</v>
      </c>
      <c r="H294" s="300">
        <v>9</v>
      </c>
      <c r="I294" s="292" t="s">
        <v>912</v>
      </c>
      <c r="J294" s="300">
        <v>2</v>
      </c>
      <c r="K294" s="293"/>
      <c r="L294" s="291"/>
      <c r="M294" s="292" t="s">
        <v>391</v>
      </c>
      <c r="N294" s="301"/>
      <c r="O294" s="302">
        <v>1</v>
      </c>
      <c r="P294" s="300">
        <v>15</v>
      </c>
      <c r="Q294" s="303">
        <v>16</v>
      </c>
      <c r="R294" s="302">
        <v>1</v>
      </c>
      <c r="S294" s="292"/>
      <c r="T294" s="300"/>
      <c r="U294" s="293"/>
      <c r="V294" s="296" t="s">
        <v>225</v>
      </c>
      <c r="W294" s="292" t="s">
        <v>913</v>
      </c>
      <c r="X294" s="292"/>
      <c r="Y294" s="292"/>
      <c r="Z294" s="303"/>
      <c r="AA294" s="291"/>
      <c r="AB294" s="300"/>
      <c r="AC294" s="293"/>
      <c r="AD294" s="304"/>
      <c r="AE294" s="301"/>
      <c r="AF294" s="296">
        <v>3</v>
      </c>
      <c r="AG294" s="297">
        <v>2</v>
      </c>
      <c r="AH294" s="305">
        <v>1955</v>
      </c>
      <c r="AI294" s="306" t="s">
        <v>407</v>
      </c>
      <c r="AJ294" s="302">
        <v>47</v>
      </c>
      <c r="AK294" s="260">
        <f>IF(AJ294="","",(VLOOKUP(AJ294,償却率表!A:B,2,FALSE)))</f>
        <v>2.1999999999999999E-2</v>
      </c>
      <c r="AL294" s="307" t="s">
        <v>153</v>
      </c>
      <c r="AM294" s="262">
        <f>IF(AL294="","",(VLOOKUP(AL294,PD!G:H,2,FALSE)))</f>
        <v>1</v>
      </c>
      <c r="AN294" s="318" t="s">
        <v>914</v>
      </c>
      <c r="AO294" s="309">
        <v>1984</v>
      </c>
      <c r="AP294" s="319" t="s">
        <v>914</v>
      </c>
      <c r="AQ294" s="266">
        <v>1984</v>
      </c>
      <c r="AR294" s="267">
        <f t="shared" si="153"/>
        <v>30</v>
      </c>
      <c r="AS294" s="293"/>
      <c r="AT294" s="311"/>
      <c r="AU294" s="312"/>
      <c r="AV294" s="313">
        <v>377490000</v>
      </c>
      <c r="AW294" s="314"/>
      <c r="AX294" s="296">
        <v>1</v>
      </c>
      <c r="AY294" s="315" t="s">
        <v>438</v>
      </c>
      <c r="AZ294" s="248">
        <f>IF(AY294="","",(VLOOKUP(AY294,PD!J:K,2,FALSE)))</f>
        <v>3</v>
      </c>
      <c r="BA294" s="300">
        <v>2014</v>
      </c>
      <c r="BB294" s="316"/>
      <c r="BC294" s="291"/>
      <c r="BD294" s="292"/>
      <c r="BE294" s="301"/>
      <c r="BF294" s="274">
        <f t="shared" si="154"/>
        <v>0</v>
      </c>
      <c r="BG294" s="275" t="str">
        <f t="shared" si="155"/>
        <v/>
      </c>
      <c r="BH294" s="276" t="str">
        <f t="shared" si="156"/>
        <v/>
      </c>
      <c r="BI294" s="276" t="str">
        <f t="shared" si="157"/>
        <v/>
      </c>
      <c r="BJ294" s="276" t="str">
        <f t="shared" si="158"/>
        <v/>
      </c>
      <c r="BK294" s="276" t="str">
        <f t="shared" si="159"/>
        <v/>
      </c>
      <c r="BL294" s="276" t="str">
        <f t="shared" si="160"/>
        <v/>
      </c>
      <c r="BM294" s="276" t="str">
        <f t="shared" si="161"/>
        <v/>
      </c>
      <c r="BN294" s="276" t="str">
        <f t="shared" si="162"/>
        <v/>
      </c>
      <c r="BO294" s="276" t="str">
        <f t="shared" si="163"/>
        <v/>
      </c>
      <c r="BP294" s="277" t="str">
        <f t="shared" si="164"/>
        <v/>
      </c>
      <c r="BQ294" s="278"/>
      <c r="BR294" s="279"/>
      <c r="BS294" s="280"/>
      <c r="BT294" s="274">
        <f t="shared" si="165"/>
        <v>0</v>
      </c>
      <c r="BU294" s="275" t="str">
        <f t="shared" si="166"/>
        <v/>
      </c>
      <c r="BV294" s="276" t="str">
        <f t="shared" si="167"/>
        <v/>
      </c>
      <c r="BW294" s="276" t="str">
        <f t="shared" si="168"/>
        <v/>
      </c>
      <c r="BX294" s="276" t="str">
        <f t="shared" si="169"/>
        <v/>
      </c>
      <c r="BY294" s="276" t="str">
        <f t="shared" si="170"/>
        <v/>
      </c>
      <c r="BZ294" s="276" t="str">
        <f t="shared" si="171"/>
        <v/>
      </c>
      <c r="CA294" s="276" t="str">
        <f t="shared" si="172"/>
        <v/>
      </c>
      <c r="CB294" s="276" t="str">
        <f t="shared" si="173"/>
        <v/>
      </c>
      <c r="CC294" s="276" t="str">
        <f t="shared" si="174"/>
        <v/>
      </c>
      <c r="CD294" s="276" t="str">
        <f t="shared" si="175"/>
        <v/>
      </c>
      <c r="CE294" s="277" t="str">
        <f t="shared" si="176"/>
        <v/>
      </c>
      <c r="CF294" s="278"/>
      <c r="CG294" s="281"/>
      <c r="CH294" s="281"/>
      <c r="CI294" s="281"/>
      <c r="CJ294" s="280"/>
      <c r="CK294" s="282">
        <f t="shared" si="177"/>
        <v>0</v>
      </c>
      <c r="CL294" s="283">
        <f t="shared" si="178"/>
        <v>377490000</v>
      </c>
      <c r="CM294" s="284">
        <f t="shared" si="179"/>
        <v>8304780</v>
      </c>
      <c r="CN294" s="284">
        <f t="shared" si="180"/>
        <v>249143400</v>
      </c>
      <c r="CO294" s="284">
        <f t="shared" si="181"/>
        <v>128346600</v>
      </c>
      <c r="CP294" s="280">
        <f t="shared" si="182"/>
        <v>136651380</v>
      </c>
      <c r="CQ294" s="285"/>
      <c r="CR294" s="291"/>
      <c r="CS294" s="293"/>
      <c r="CV294" s="291"/>
      <c r="CW294" s="292"/>
      <c r="CX294" s="292"/>
      <c r="CY294" s="292"/>
      <c r="CZ294" s="292"/>
      <c r="DA294" s="292"/>
      <c r="DB294" s="292"/>
      <c r="DC294" s="292"/>
      <c r="DD294" s="292"/>
      <c r="DE294" s="293"/>
      <c r="DF294" s="291"/>
      <c r="DG294" s="292"/>
      <c r="DH294" s="292"/>
      <c r="DI294" s="292"/>
      <c r="DJ294" s="292"/>
      <c r="DK294" s="292"/>
      <c r="DL294" s="292"/>
      <c r="DM294" s="292"/>
      <c r="DN294" s="292"/>
      <c r="DO294" s="292"/>
      <c r="DP294" s="293"/>
      <c r="DQ294" s="141"/>
      <c r="DR294" s="291"/>
      <c r="DS294" s="292"/>
      <c r="DT294" s="292"/>
      <c r="DU294" s="292"/>
      <c r="DV294" s="292"/>
      <c r="DW294" s="292"/>
      <c r="DX294" s="292"/>
      <c r="DY294" s="292"/>
      <c r="DZ294" s="292"/>
      <c r="EA294" s="292"/>
      <c r="EB294" s="292"/>
      <c r="EC294" s="292"/>
      <c r="ED294" s="292"/>
      <c r="EE294" s="292"/>
      <c r="EF294" s="301"/>
      <c r="EG294" s="301"/>
      <c r="EH294" s="301"/>
      <c r="EI294" s="301"/>
      <c r="EJ294" s="301"/>
      <c r="EK294" s="301"/>
      <c r="EL294" s="301"/>
      <c r="EM294" s="301"/>
      <c r="EN294" s="301"/>
      <c r="EO294" s="317"/>
      <c r="EP294" s="301"/>
      <c r="EQ294" s="293"/>
      <c r="ES294" s="288">
        <f t="shared" si="183"/>
        <v>2014</v>
      </c>
      <c r="ET294" s="289">
        <f t="shared" si="184"/>
        <v>0</v>
      </c>
      <c r="EU294" s="290">
        <f t="shared" si="185"/>
        <v>0</v>
      </c>
      <c r="EV294" s="290">
        <f t="shared" si="186"/>
        <v>0</v>
      </c>
      <c r="EW294" s="290">
        <f t="shared" si="187"/>
        <v>0</v>
      </c>
      <c r="EX294" s="291"/>
      <c r="EY294" s="292"/>
      <c r="EZ294" s="292"/>
      <c r="FA294" s="293"/>
      <c r="FB294" s="294">
        <f t="shared" si="188"/>
        <v>0</v>
      </c>
    </row>
    <row r="295" spans="1:158" s="287" customFormat="1" x14ac:dyDescent="0.15">
      <c r="A295" s="296">
        <v>281</v>
      </c>
      <c r="B295" s="297"/>
      <c r="C295" s="298" t="s">
        <v>161</v>
      </c>
      <c r="D295" s="248">
        <f>IF(C295="","",(VLOOKUP(C295,PD!A:B,2,FALSE)))</f>
        <v>12</v>
      </c>
      <c r="E295" s="299" t="s">
        <v>412</v>
      </c>
      <c r="F295" s="299" t="s">
        <v>911</v>
      </c>
      <c r="G295" s="292" t="s">
        <v>701</v>
      </c>
      <c r="H295" s="300">
        <v>9</v>
      </c>
      <c r="I295" s="292" t="s">
        <v>912</v>
      </c>
      <c r="J295" s="300">
        <v>2</v>
      </c>
      <c r="K295" s="293"/>
      <c r="L295" s="291"/>
      <c r="M295" s="292" t="s">
        <v>391</v>
      </c>
      <c r="N295" s="301"/>
      <c r="O295" s="302">
        <v>1</v>
      </c>
      <c r="P295" s="300">
        <v>15</v>
      </c>
      <c r="Q295" s="303">
        <v>16</v>
      </c>
      <c r="R295" s="302">
        <v>1</v>
      </c>
      <c r="S295" s="292"/>
      <c r="T295" s="300"/>
      <c r="U295" s="293"/>
      <c r="V295" s="296" t="s">
        <v>225</v>
      </c>
      <c r="W295" s="292" t="s">
        <v>913</v>
      </c>
      <c r="X295" s="292"/>
      <c r="Y295" s="292"/>
      <c r="Z295" s="303"/>
      <c r="AA295" s="291"/>
      <c r="AB295" s="300"/>
      <c r="AC295" s="293"/>
      <c r="AD295" s="304"/>
      <c r="AE295" s="301"/>
      <c r="AF295" s="296">
        <v>1</v>
      </c>
      <c r="AG295" s="297">
        <v>4</v>
      </c>
      <c r="AH295" s="305">
        <v>840</v>
      </c>
      <c r="AI295" s="306" t="s">
        <v>407</v>
      </c>
      <c r="AJ295" s="302">
        <v>34</v>
      </c>
      <c r="AK295" s="260">
        <f>IF(AJ295="","",(VLOOKUP(AJ295,償却率表!A:B,2,FALSE)))</f>
        <v>0.03</v>
      </c>
      <c r="AL295" s="307" t="s">
        <v>153</v>
      </c>
      <c r="AM295" s="262">
        <f>IF(AL295="","",(VLOOKUP(AL295,PD!G:H,2,FALSE)))</f>
        <v>1</v>
      </c>
      <c r="AN295" s="318" t="s">
        <v>915</v>
      </c>
      <c r="AO295" s="309">
        <v>1986</v>
      </c>
      <c r="AP295" s="319" t="s">
        <v>915</v>
      </c>
      <c r="AQ295" s="266">
        <v>1986</v>
      </c>
      <c r="AR295" s="267">
        <f t="shared" si="153"/>
        <v>28</v>
      </c>
      <c r="AS295" s="293"/>
      <c r="AT295" s="311"/>
      <c r="AU295" s="312"/>
      <c r="AV295" s="313">
        <v>174440000</v>
      </c>
      <c r="AW295" s="314"/>
      <c r="AX295" s="296">
        <v>1</v>
      </c>
      <c r="AY295" s="315" t="s">
        <v>438</v>
      </c>
      <c r="AZ295" s="248">
        <f>IF(AY295="","",(VLOOKUP(AY295,PD!J:K,2,FALSE)))</f>
        <v>3</v>
      </c>
      <c r="BA295" s="300">
        <v>2014</v>
      </c>
      <c r="BB295" s="316"/>
      <c r="BC295" s="291"/>
      <c r="BD295" s="292"/>
      <c r="BE295" s="301"/>
      <c r="BF295" s="274">
        <f t="shared" si="154"/>
        <v>0</v>
      </c>
      <c r="BG295" s="275" t="str">
        <f t="shared" si="155"/>
        <v/>
      </c>
      <c r="BH295" s="276" t="str">
        <f t="shared" si="156"/>
        <v/>
      </c>
      <c r="BI295" s="276" t="str">
        <f t="shared" si="157"/>
        <v/>
      </c>
      <c r="BJ295" s="276" t="str">
        <f t="shared" si="158"/>
        <v/>
      </c>
      <c r="BK295" s="276" t="str">
        <f t="shared" si="159"/>
        <v/>
      </c>
      <c r="BL295" s="276" t="str">
        <f t="shared" si="160"/>
        <v/>
      </c>
      <c r="BM295" s="276" t="str">
        <f t="shared" si="161"/>
        <v/>
      </c>
      <c r="BN295" s="276" t="str">
        <f t="shared" si="162"/>
        <v/>
      </c>
      <c r="BO295" s="276" t="str">
        <f t="shared" si="163"/>
        <v/>
      </c>
      <c r="BP295" s="277" t="str">
        <f t="shared" si="164"/>
        <v/>
      </c>
      <c r="BQ295" s="278"/>
      <c r="BR295" s="279"/>
      <c r="BS295" s="280"/>
      <c r="BT295" s="274">
        <f t="shared" si="165"/>
        <v>0</v>
      </c>
      <c r="BU295" s="275" t="str">
        <f t="shared" si="166"/>
        <v/>
      </c>
      <c r="BV295" s="276" t="str">
        <f t="shared" si="167"/>
        <v/>
      </c>
      <c r="BW295" s="276" t="str">
        <f t="shared" si="168"/>
        <v/>
      </c>
      <c r="BX295" s="276" t="str">
        <f t="shared" si="169"/>
        <v/>
      </c>
      <c r="BY295" s="276" t="str">
        <f t="shared" si="170"/>
        <v/>
      </c>
      <c r="BZ295" s="276" t="str">
        <f t="shared" si="171"/>
        <v/>
      </c>
      <c r="CA295" s="276" t="str">
        <f t="shared" si="172"/>
        <v/>
      </c>
      <c r="CB295" s="276" t="str">
        <f t="shared" si="173"/>
        <v/>
      </c>
      <c r="CC295" s="276" t="str">
        <f t="shared" si="174"/>
        <v/>
      </c>
      <c r="CD295" s="276" t="str">
        <f t="shared" si="175"/>
        <v/>
      </c>
      <c r="CE295" s="277" t="str">
        <f t="shared" si="176"/>
        <v/>
      </c>
      <c r="CF295" s="278"/>
      <c r="CG295" s="281"/>
      <c r="CH295" s="281"/>
      <c r="CI295" s="281"/>
      <c r="CJ295" s="280"/>
      <c r="CK295" s="282">
        <f t="shared" si="177"/>
        <v>0</v>
      </c>
      <c r="CL295" s="283">
        <f t="shared" si="178"/>
        <v>174440000</v>
      </c>
      <c r="CM295" s="284">
        <f t="shared" si="179"/>
        <v>5233200</v>
      </c>
      <c r="CN295" s="284">
        <f t="shared" si="180"/>
        <v>146529600</v>
      </c>
      <c r="CO295" s="284">
        <f t="shared" si="181"/>
        <v>27910400</v>
      </c>
      <c r="CP295" s="280">
        <f t="shared" si="182"/>
        <v>33143600</v>
      </c>
      <c r="CQ295" s="285"/>
      <c r="CR295" s="291"/>
      <c r="CS295" s="293"/>
      <c r="CV295" s="291"/>
      <c r="CW295" s="292"/>
      <c r="CX295" s="292"/>
      <c r="CY295" s="292"/>
      <c r="CZ295" s="292"/>
      <c r="DA295" s="292"/>
      <c r="DB295" s="292"/>
      <c r="DC295" s="292"/>
      <c r="DD295" s="292"/>
      <c r="DE295" s="293"/>
      <c r="DF295" s="291"/>
      <c r="DG295" s="292"/>
      <c r="DH295" s="292"/>
      <c r="DI295" s="292"/>
      <c r="DJ295" s="292"/>
      <c r="DK295" s="292"/>
      <c r="DL295" s="292"/>
      <c r="DM295" s="292"/>
      <c r="DN295" s="292"/>
      <c r="DO295" s="292"/>
      <c r="DP295" s="293"/>
      <c r="DQ295" s="141"/>
      <c r="DR295" s="291"/>
      <c r="DS295" s="292"/>
      <c r="DT295" s="292"/>
      <c r="DU295" s="292"/>
      <c r="DV295" s="292"/>
      <c r="DW295" s="292"/>
      <c r="DX295" s="292"/>
      <c r="DY295" s="292"/>
      <c r="DZ295" s="292"/>
      <c r="EA295" s="292"/>
      <c r="EB295" s="292"/>
      <c r="EC295" s="292"/>
      <c r="ED295" s="292"/>
      <c r="EE295" s="292"/>
      <c r="EF295" s="301"/>
      <c r="EG295" s="301"/>
      <c r="EH295" s="301"/>
      <c r="EI295" s="301"/>
      <c r="EJ295" s="301"/>
      <c r="EK295" s="301"/>
      <c r="EL295" s="301"/>
      <c r="EM295" s="301"/>
      <c r="EN295" s="301"/>
      <c r="EO295" s="317"/>
      <c r="EP295" s="301"/>
      <c r="EQ295" s="293"/>
      <c r="ES295" s="288">
        <f t="shared" si="183"/>
        <v>2014</v>
      </c>
      <c r="ET295" s="289">
        <f t="shared" si="184"/>
        <v>0</v>
      </c>
      <c r="EU295" s="290">
        <f t="shared" si="185"/>
        <v>0</v>
      </c>
      <c r="EV295" s="290">
        <f t="shared" si="186"/>
        <v>0</v>
      </c>
      <c r="EW295" s="290">
        <f t="shared" si="187"/>
        <v>0</v>
      </c>
      <c r="EX295" s="291"/>
      <c r="EY295" s="292"/>
      <c r="EZ295" s="292"/>
      <c r="FA295" s="293"/>
      <c r="FB295" s="294">
        <f t="shared" si="188"/>
        <v>0</v>
      </c>
    </row>
    <row r="296" spans="1:158" s="287" customFormat="1" x14ac:dyDescent="0.15">
      <c r="A296" s="296">
        <v>282</v>
      </c>
      <c r="B296" s="297"/>
      <c r="C296" s="298" t="s">
        <v>161</v>
      </c>
      <c r="D296" s="248">
        <f>IF(C296="","",(VLOOKUP(C296,PD!A:B,2,FALSE)))</f>
        <v>12</v>
      </c>
      <c r="E296" s="299" t="s">
        <v>412</v>
      </c>
      <c r="F296" s="299" t="s">
        <v>911</v>
      </c>
      <c r="G296" s="292" t="s">
        <v>908</v>
      </c>
      <c r="H296" s="300">
        <v>9</v>
      </c>
      <c r="I296" s="292" t="s">
        <v>912</v>
      </c>
      <c r="J296" s="300">
        <v>2</v>
      </c>
      <c r="K296" s="293"/>
      <c r="L296" s="291"/>
      <c r="M296" s="292" t="s">
        <v>391</v>
      </c>
      <c r="N296" s="301"/>
      <c r="O296" s="302">
        <v>1</v>
      </c>
      <c r="P296" s="300">
        <v>15</v>
      </c>
      <c r="Q296" s="303">
        <v>16</v>
      </c>
      <c r="R296" s="302">
        <v>1</v>
      </c>
      <c r="S296" s="292"/>
      <c r="T296" s="300"/>
      <c r="U296" s="293"/>
      <c r="V296" s="296" t="s">
        <v>225</v>
      </c>
      <c r="W296" s="292" t="s">
        <v>913</v>
      </c>
      <c r="X296" s="292"/>
      <c r="Y296" s="292"/>
      <c r="Z296" s="303"/>
      <c r="AA296" s="291"/>
      <c r="AB296" s="300"/>
      <c r="AC296" s="293"/>
      <c r="AD296" s="304"/>
      <c r="AE296" s="301"/>
      <c r="AF296" s="296">
        <v>1</v>
      </c>
      <c r="AG296" s="297">
        <v>2</v>
      </c>
      <c r="AH296" s="305">
        <v>20</v>
      </c>
      <c r="AI296" s="306" t="s">
        <v>407</v>
      </c>
      <c r="AJ296" s="302">
        <v>47</v>
      </c>
      <c r="AK296" s="260">
        <f>IF(AJ296="","",(VLOOKUP(AJ296,償却率表!A:B,2,FALSE)))</f>
        <v>2.1999999999999999E-2</v>
      </c>
      <c r="AL296" s="307" t="s">
        <v>153</v>
      </c>
      <c r="AM296" s="262">
        <f>IF(AL296="","",(VLOOKUP(AL296,PD!G:H,2,FALSE)))</f>
        <v>1</v>
      </c>
      <c r="AN296" s="318" t="s">
        <v>915</v>
      </c>
      <c r="AO296" s="309">
        <v>1986</v>
      </c>
      <c r="AP296" s="319" t="s">
        <v>915</v>
      </c>
      <c r="AQ296" s="266">
        <v>1986</v>
      </c>
      <c r="AR296" s="267">
        <f t="shared" si="153"/>
        <v>28</v>
      </c>
      <c r="AS296" s="293"/>
      <c r="AT296" s="311"/>
      <c r="AU296" s="312"/>
      <c r="AV296" s="313">
        <v>4150000</v>
      </c>
      <c r="AW296" s="314"/>
      <c r="AX296" s="296">
        <v>1</v>
      </c>
      <c r="AY296" s="315" t="s">
        <v>438</v>
      </c>
      <c r="AZ296" s="248">
        <f>IF(AY296="","",(VLOOKUP(AY296,PD!J:K,2,FALSE)))</f>
        <v>3</v>
      </c>
      <c r="BA296" s="300">
        <v>2014</v>
      </c>
      <c r="BB296" s="316"/>
      <c r="BC296" s="291"/>
      <c r="BD296" s="292"/>
      <c r="BE296" s="301"/>
      <c r="BF296" s="274">
        <f t="shared" si="154"/>
        <v>0</v>
      </c>
      <c r="BG296" s="275" t="str">
        <f t="shared" si="155"/>
        <v/>
      </c>
      <c r="BH296" s="276" t="str">
        <f t="shared" si="156"/>
        <v/>
      </c>
      <c r="BI296" s="276" t="str">
        <f t="shared" si="157"/>
        <v/>
      </c>
      <c r="BJ296" s="276" t="str">
        <f t="shared" si="158"/>
        <v/>
      </c>
      <c r="BK296" s="276" t="str">
        <f t="shared" si="159"/>
        <v/>
      </c>
      <c r="BL296" s="276" t="str">
        <f t="shared" si="160"/>
        <v/>
      </c>
      <c r="BM296" s="276" t="str">
        <f t="shared" si="161"/>
        <v/>
      </c>
      <c r="BN296" s="276" t="str">
        <f t="shared" si="162"/>
        <v/>
      </c>
      <c r="BO296" s="276" t="str">
        <f t="shared" si="163"/>
        <v/>
      </c>
      <c r="BP296" s="277" t="str">
        <f t="shared" si="164"/>
        <v/>
      </c>
      <c r="BQ296" s="278"/>
      <c r="BR296" s="279"/>
      <c r="BS296" s="280"/>
      <c r="BT296" s="274">
        <f t="shared" si="165"/>
        <v>0</v>
      </c>
      <c r="BU296" s="275" t="str">
        <f t="shared" si="166"/>
        <v/>
      </c>
      <c r="BV296" s="276" t="str">
        <f t="shared" si="167"/>
        <v/>
      </c>
      <c r="BW296" s="276" t="str">
        <f t="shared" si="168"/>
        <v/>
      </c>
      <c r="BX296" s="276" t="str">
        <f t="shared" si="169"/>
        <v/>
      </c>
      <c r="BY296" s="276" t="str">
        <f t="shared" si="170"/>
        <v/>
      </c>
      <c r="BZ296" s="276" t="str">
        <f t="shared" si="171"/>
        <v/>
      </c>
      <c r="CA296" s="276" t="str">
        <f t="shared" si="172"/>
        <v/>
      </c>
      <c r="CB296" s="276" t="str">
        <f t="shared" si="173"/>
        <v/>
      </c>
      <c r="CC296" s="276" t="str">
        <f t="shared" si="174"/>
        <v/>
      </c>
      <c r="CD296" s="276" t="str">
        <f t="shared" si="175"/>
        <v/>
      </c>
      <c r="CE296" s="277" t="str">
        <f t="shared" si="176"/>
        <v/>
      </c>
      <c r="CF296" s="278"/>
      <c r="CG296" s="281"/>
      <c r="CH296" s="281"/>
      <c r="CI296" s="281"/>
      <c r="CJ296" s="280"/>
      <c r="CK296" s="282">
        <f t="shared" si="177"/>
        <v>0</v>
      </c>
      <c r="CL296" s="283">
        <f t="shared" si="178"/>
        <v>4150000</v>
      </c>
      <c r="CM296" s="284">
        <f t="shared" si="179"/>
        <v>91300</v>
      </c>
      <c r="CN296" s="284">
        <f t="shared" si="180"/>
        <v>2556400</v>
      </c>
      <c r="CO296" s="284">
        <f t="shared" si="181"/>
        <v>1593600</v>
      </c>
      <c r="CP296" s="280">
        <f t="shared" si="182"/>
        <v>1684900</v>
      </c>
      <c r="CQ296" s="285"/>
      <c r="CR296" s="291"/>
      <c r="CS296" s="293"/>
      <c r="CV296" s="291"/>
      <c r="CW296" s="292"/>
      <c r="CX296" s="292"/>
      <c r="CY296" s="292"/>
      <c r="CZ296" s="292"/>
      <c r="DA296" s="292"/>
      <c r="DB296" s="292"/>
      <c r="DC296" s="292"/>
      <c r="DD296" s="292"/>
      <c r="DE296" s="293"/>
      <c r="DF296" s="291"/>
      <c r="DG296" s="292"/>
      <c r="DH296" s="292"/>
      <c r="DI296" s="292"/>
      <c r="DJ296" s="292"/>
      <c r="DK296" s="292"/>
      <c r="DL296" s="292"/>
      <c r="DM296" s="292"/>
      <c r="DN296" s="292"/>
      <c r="DO296" s="292"/>
      <c r="DP296" s="293"/>
      <c r="DQ296" s="141"/>
      <c r="DR296" s="291"/>
      <c r="DS296" s="292"/>
      <c r="DT296" s="292"/>
      <c r="DU296" s="292"/>
      <c r="DV296" s="292"/>
      <c r="DW296" s="292"/>
      <c r="DX296" s="292"/>
      <c r="DY296" s="292"/>
      <c r="DZ296" s="292"/>
      <c r="EA296" s="292"/>
      <c r="EB296" s="292"/>
      <c r="EC296" s="292"/>
      <c r="ED296" s="292"/>
      <c r="EE296" s="292"/>
      <c r="EF296" s="301"/>
      <c r="EG296" s="301"/>
      <c r="EH296" s="301"/>
      <c r="EI296" s="301"/>
      <c r="EJ296" s="301"/>
      <c r="EK296" s="301"/>
      <c r="EL296" s="301"/>
      <c r="EM296" s="301"/>
      <c r="EN296" s="301"/>
      <c r="EO296" s="317"/>
      <c r="EP296" s="301"/>
      <c r="EQ296" s="293"/>
      <c r="ES296" s="288">
        <f t="shared" si="183"/>
        <v>2014</v>
      </c>
      <c r="ET296" s="289">
        <f t="shared" si="184"/>
        <v>0</v>
      </c>
      <c r="EU296" s="290">
        <f t="shared" si="185"/>
        <v>0</v>
      </c>
      <c r="EV296" s="290">
        <f t="shared" si="186"/>
        <v>0</v>
      </c>
      <c r="EW296" s="290">
        <f t="shared" si="187"/>
        <v>0</v>
      </c>
      <c r="EX296" s="291"/>
      <c r="EY296" s="292"/>
      <c r="EZ296" s="292"/>
      <c r="FA296" s="293"/>
      <c r="FB296" s="294">
        <f t="shared" si="188"/>
        <v>0</v>
      </c>
    </row>
    <row r="297" spans="1:158" s="287" customFormat="1" x14ac:dyDescent="0.15">
      <c r="A297" s="296">
        <v>283</v>
      </c>
      <c r="B297" s="297"/>
      <c r="C297" s="298" t="s">
        <v>161</v>
      </c>
      <c r="D297" s="248">
        <f>IF(C297="","",(VLOOKUP(C297,PD!A:B,2,FALSE)))</f>
        <v>12</v>
      </c>
      <c r="E297" s="299" t="s">
        <v>412</v>
      </c>
      <c r="F297" s="299" t="s">
        <v>395</v>
      </c>
      <c r="G297" s="292" t="s">
        <v>853</v>
      </c>
      <c r="H297" s="300">
        <v>9</v>
      </c>
      <c r="I297" s="292" t="s">
        <v>916</v>
      </c>
      <c r="J297" s="300">
        <v>3</v>
      </c>
      <c r="K297" s="293"/>
      <c r="L297" s="291"/>
      <c r="M297" s="292" t="s">
        <v>391</v>
      </c>
      <c r="N297" s="301"/>
      <c r="O297" s="302">
        <v>1</v>
      </c>
      <c r="P297" s="300">
        <v>15</v>
      </c>
      <c r="Q297" s="303">
        <v>16</v>
      </c>
      <c r="R297" s="302">
        <v>1</v>
      </c>
      <c r="S297" s="292"/>
      <c r="T297" s="300"/>
      <c r="U297" s="293"/>
      <c r="V297" s="296" t="s">
        <v>225</v>
      </c>
      <c r="W297" s="292" t="s">
        <v>917</v>
      </c>
      <c r="X297" s="292"/>
      <c r="Y297" s="292"/>
      <c r="Z297" s="303"/>
      <c r="AA297" s="291"/>
      <c r="AB297" s="300"/>
      <c r="AC297" s="293"/>
      <c r="AD297" s="304"/>
      <c r="AE297" s="301"/>
      <c r="AF297" s="296">
        <v>1</v>
      </c>
      <c r="AG297" s="297">
        <v>2</v>
      </c>
      <c r="AH297" s="305">
        <v>1330</v>
      </c>
      <c r="AI297" s="306" t="s">
        <v>407</v>
      </c>
      <c r="AJ297" s="302">
        <v>47</v>
      </c>
      <c r="AK297" s="260">
        <f>IF(AJ297="","",(VLOOKUP(AJ297,償却率表!A:B,2,FALSE)))</f>
        <v>2.1999999999999999E-2</v>
      </c>
      <c r="AL297" s="307" t="s">
        <v>153</v>
      </c>
      <c r="AM297" s="262">
        <f>IF(AL297="","",(VLOOKUP(AL297,PD!G:H,2,FALSE)))</f>
        <v>1</v>
      </c>
      <c r="AN297" s="318" t="s">
        <v>918</v>
      </c>
      <c r="AO297" s="309">
        <v>1987</v>
      </c>
      <c r="AP297" s="319" t="s">
        <v>918</v>
      </c>
      <c r="AQ297" s="266">
        <v>1987</v>
      </c>
      <c r="AR297" s="267">
        <f t="shared" si="153"/>
        <v>27</v>
      </c>
      <c r="AS297" s="293"/>
      <c r="AT297" s="311"/>
      <c r="AU297" s="312"/>
      <c r="AV297" s="313">
        <v>181330000</v>
      </c>
      <c r="AW297" s="314"/>
      <c r="AX297" s="296">
        <v>1</v>
      </c>
      <c r="AY297" s="315" t="s">
        <v>438</v>
      </c>
      <c r="AZ297" s="248">
        <f>IF(AY297="","",(VLOOKUP(AY297,PD!J:K,2,FALSE)))</f>
        <v>3</v>
      </c>
      <c r="BA297" s="300">
        <v>2014</v>
      </c>
      <c r="BB297" s="316"/>
      <c r="BC297" s="291"/>
      <c r="BD297" s="292"/>
      <c r="BE297" s="301"/>
      <c r="BF297" s="274">
        <f t="shared" si="154"/>
        <v>0</v>
      </c>
      <c r="BG297" s="275" t="str">
        <f t="shared" si="155"/>
        <v/>
      </c>
      <c r="BH297" s="276" t="str">
        <f t="shared" si="156"/>
        <v/>
      </c>
      <c r="BI297" s="276" t="str">
        <f t="shared" si="157"/>
        <v/>
      </c>
      <c r="BJ297" s="276" t="str">
        <f t="shared" si="158"/>
        <v/>
      </c>
      <c r="BK297" s="276" t="str">
        <f t="shared" si="159"/>
        <v/>
      </c>
      <c r="BL297" s="276" t="str">
        <f t="shared" si="160"/>
        <v/>
      </c>
      <c r="BM297" s="276" t="str">
        <f t="shared" si="161"/>
        <v/>
      </c>
      <c r="BN297" s="276" t="str">
        <f t="shared" si="162"/>
        <v/>
      </c>
      <c r="BO297" s="276" t="str">
        <f t="shared" si="163"/>
        <v/>
      </c>
      <c r="BP297" s="277" t="str">
        <f t="shared" si="164"/>
        <v/>
      </c>
      <c r="BQ297" s="278"/>
      <c r="BR297" s="279"/>
      <c r="BS297" s="280"/>
      <c r="BT297" s="274">
        <f t="shared" si="165"/>
        <v>0</v>
      </c>
      <c r="BU297" s="275" t="str">
        <f t="shared" si="166"/>
        <v/>
      </c>
      <c r="BV297" s="276" t="str">
        <f t="shared" si="167"/>
        <v/>
      </c>
      <c r="BW297" s="276" t="str">
        <f t="shared" si="168"/>
        <v/>
      </c>
      <c r="BX297" s="276" t="str">
        <f t="shared" si="169"/>
        <v/>
      </c>
      <c r="BY297" s="276" t="str">
        <f t="shared" si="170"/>
        <v/>
      </c>
      <c r="BZ297" s="276" t="str">
        <f t="shared" si="171"/>
        <v/>
      </c>
      <c r="CA297" s="276" t="str">
        <f t="shared" si="172"/>
        <v/>
      </c>
      <c r="CB297" s="276" t="str">
        <f t="shared" si="173"/>
        <v/>
      </c>
      <c r="CC297" s="276" t="str">
        <f t="shared" si="174"/>
        <v/>
      </c>
      <c r="CD297" s="276" t="str">
        <f t="shared" si="175"/>
        <v/>
      </c>
      <c r="CE297" s="277" t="str">
        <f t="shared" si="176"/>
        <v/>
      </c>
      <c r="CF297" s="278"/>
      <c r="CG297" s="281"/>
      <c r="CH297" s="281"/>
      <c r="CI297" s="281"/>
      <c r="CJ297" s="280"/>
      <c r="CK297" s="282">
        <f t="shared" si="177"/>
        <v>0</v>
      </c>
      <c r="CL297" s="283">
        <f t="shared" si="178"/>
        <v>181330000</v>
      </c>
      <c r="CM297" s="284">
        <f t="shared" si="179"/>
        <v>3989260</v>
      </c>
      <c r="CN297" s="284">
        <f t="shared" si="180"/>
        <v>107710020</v>
      </c>
      <c r="CO297" s="284">
        <f t="shared" si="181"/>
        <v>73619980</v>
      </c>
      <c r="CP297" s="280">
        <f t="shared" si="182"/>
        <v>77609240</v>
      </c>
      <c r="CQ297" s="285"/>
      <c r="CR297" s="291"/>
      <c r="CS297" s="293"/>
      <c r="CV297" s="291"/>
      <c r="CW297" s="292"/>
      <c r="CX297" s="292"/>
      <c r="CY297" s="292"/>
      <c r="CZ297" s="292"/>
      <c r="DA297" s="292"/>
      <c r="DB297" s="292"/>
      <c r="DC297" s="292"/>
      <c r="DD297" s="292"/>
      <c r="DE297" s="293"/>
      <c r="DF297" s="291"/>
      <c r="DG297" s="292"/>
      <c r="DH297" s="292"/>
      <c r="DI297" s="292"/>
      <c r="DJ297" s="292"/>
      <c r="DK297" s="292"/>
      <c r="DL297" s="292"/>
      <c r="DM297" s="292"/>
      <c r="DN297" s="292"/>
      <c r="DO297" s="292"/>
      <c r="DP297" s="293"/>
      <c r="DQ297" s="141"/>
      <c r="DR297" s="291"/>
      <c r="DS297" s="292"/>
      <c r="DT297" s="292"/>
      <c r="DU297" s="292"/>
      <c r="DV297" s="292"/>
      <c r="DW297" s="292"/>
      <c r="DX297" s="292"/>
      <c r="DY297" s="292"/>
      <c r="DZ297" s="292"/>
      <c r="EA297" s="292"/>
      <c r="EB297" s="292"/>
      <c r="EC297" s="292"/>
      <c r="ED297" s="292"/>
      <c r="EE297" s="292"/>
      <c r="EF297" s="301"/>
      <c r="EG297" s="301"/>
      <c r="EH297" s="301"/>
      <c r="EI297" s="301"/>
      <c r="EJ297" s="301"/>
      <c r="EK297" s="301"/>
      <c r="EL297" s="301"/>
      <c r="EM297" s="301"/>
      <c r="EN297" s="301"/>
      <c r="EO297" s="317"/>
      <c r="EP297" s="301"/>
      <c r="EQ297" s="293"/>
      <c r="ES297" s="288">
        <f t="shared" si="183"/>
        <v>2014</v>
      </c>
      <c r="ET297" s="289">
        <f t="shared" si="184"/>
        <v>0</v>
      </c>
      <c r="EU297" s="290">
        <f t="shared" si="185"/>
        <v>0</v>
      </c>
      <c r="EV297" s="290">
        <f t="shared" si="186"/>
        <v>0</v>
      </c>
      <c r="EW297" s="290">
        <f t="shared" si="187"/>
        <v>0</v>
      </c>
      <c r="EX297" s="291"/>
      <c r="EY297" s="292"/>
      <c r="EZ297" s="292"/>
      <c r="FA297" s="293"/>
      <c r="FB297" s="294">
        <f t="shared" si="188"/>
        <v>0</v>
      </c>
    </row>
    <row r="298" spans="1:158" s="287" customFormat="1" x14ac:dyDescent="0.15">
      <c r="A298" s="296">
        <v>284</v>
      </c>
      <c r="B298" s="297"/>
      <c r="C298" s="298" t="s">
        <v>161</v>
      </c>
      <c r="D298" s="248">
        <f>IF(C298="","",(VLOOKUP(C298,PD!A:B,2,FALSE)))</f>
        <v>12</v>
      </c>
      <c r="E298" s="299" t="s">
        <v>412</v>
      </c>
      <c r="F298" s="299" t="s">
        <v>395</v>
      </c>
      <c r="G298" s="292" t="s">
        <v>736</v>
      </c>
      <c r="H298" s="300">
        <v>9</v>
      </c>
      <c r="I298" s="292" t="s">
        <v>916</v>
      </c>
      <c r="J298" s="300">
        <v>3</v>
      </c>
      <c r="K298" s="293"/>
      <c r="L298" s="291"/>
      <c r="M298" s="292" t="s">
        <v>391</v>
      </c>
      <c r="N298" s="301"/>
      <c r="O298" s="302">
        <v>1</v>
      </c>
      <c r="P298" s="300">
        <v>15</v>
      </c>
      <c r="Q298" s="303">
        <v>16</v>
      </c>
      <c r="R298" s="302">
        <v>1</v>
      </c>
      <c r="S298" s="292"/>
      <c r="T298" s="300"/>
      <c r="U298" s="293"/>
      <c r="V298" s="296" t="s">
        <v>225</v>
      </c>
      <c r="W298" s="292" t="s">
        <v>917</v>
      </c>
      <c r="X298" s="292"/>
      <c r="Y298" s="292"/>
      <c r="Z298" s="303"/>
      <c r="AA298" s="291"/>
      <c r="AB298" s="300"/>
      <c r="AC298" s="293"/>
      <c r="AD298" s="304"/>
      <c r="AE298" s="301"/>
      <c r="AF298" s="296">
        <v>2</v>
      </c>
      <c r="AG298" s="297">
        <v>2</v>
      </c>
      <c r="AH298" s="305">
        <v>209</v>
      </c>
      <c r="AI298" s="306" t="s">
        <v>407</v>
      </c>
      <c r="AJ298" s="302">
        <v>47</v>
      </c>
      <c r="AK298" s="260">
        <f>IF(AJ298="","",(VLOOKUP(AJ298,償却率表!A:B,2,FALSE)))</f>
        <v>2.1999999999999999E-2</v>
      </c>
      <c r="AL298" s="307" t="s">
        <v>153</v>
      </c>
      <c r="AM298" s="262">
        <f>IF(AL298="","",(VLOOKUP(AL298,PD!G:H,2,FALSE)))</f>
        <v>1</v>
      </c>
      <c r="AN298" s="318" t="s">
        <v>918</v>
      </c>
      <c r="AO298" s="309">
        <v>1987</v>
      </c>
      <c r="AP298" s="319" t="s">
        <v>918</v>
      </c>
      <c r="AQ298" s="266">
        <v>1987</v>
      </c>
      <c r="AR298" s="267">
        <f t="shared" si="153"/>
        <v>27</v>
      </c>
      <c r="AS298" s="293"/>
      <c r="AT298" s="311"/>
      <c r="AU298" s="312"/>
      <c r="AV298" s="313">
        <v>28500000</v>
      </c>
      <c r="AW298" s="314"/>
      <c r="AX298" s="296">
        <v>1</v>
      </c>
      <c r="AY298" s="315" t="s">
        <v>438</v>
      </c>
      <c r="AZ298" s="248">
        <f>IF(AY298="","",(VLOOKUP(AY298,PD!J:K,2,FALSE)))</f>
        <v>3</v>
      </c>
      <c r="BA298" s="300">
        <v>2014</v>
      </c>
      <c r="BB298" s="316"/>
      <c r="BC298" s="291"/>
      <c r="BD298" s="292"/>
      <c r="BE298" s="301"/>
      <c r="BF298" s="274">
        <f t="shared" si="154"/>
        <v>0</v>
      </c>
      <c r="BG298" s="275" t="str">
        <f t="shared" si="155"/>
        <v/>
      </c>
      <c r="BH298" s="276" t="str">
        <f t="shared" si="156"/>
        <v/>
      </c>
      <c r="BI298" s="276" t="str">
        <f t="shared" si="157"/>
        <v/>
      </c>
      <c r="BJ298" s="276" t="str">
        <f t="shared" si="158"/>
        <v/>
      </c>
      <c r="BK298" s="276" t="str">
        <f t="shared" si="159"/>
        <v/>
      </c>
      <c r="BL298" s="276" t="str">
        <f t="shared" si="160"/>
        <v/>
      </c>
      <c r="BM298" s="276" t="str">
        <f t="shared" si="161"/>
        <v/>
      </c>
      <c r="BN298" s="276" t="str">
        <f t="shared" si="162"/>
        <v/>
      </c>
      <c r="BO298" s="276" t="str">
        <f t="shared" si="163"/>
        <v/>
      </c>
      <c r="BP298" s="277" t="str">
        <f t="shared" si="164"/>
        <v/>
      </c>
      <c r="BQ298" s="278"/>
      <c r="BR298" s="279"/>
      <c r="BS298" s="280"/>
      <c r="BT298" s="274">
        <f t="shared" si="165"/>
        <v>0</v>
      </c>
      <c r="BU298" s="275" t="str">
        <f t="shared" si="166"/>
        <v/>
      </c>
      <c r="BV298" s="276" t="str">
        <f t="shared" si="167"/>
        <v/>
      </c>
      <c r="BW298" s="276" t="str">
        <f t="shared" si="168"/>
        <v/>
      </c>
      <c r="BX298" s="276" t="str">
        <f t="shared" si="169"/>
        <v/>
      </c>
      <c r="BY298" s="276" t="str">
        <f t="shared" si="170"/>
        <v/>
      </c>
      <c r="BZ298" s="276" t="str">
        <f t="shared" si="171"/>
        <v/>
      </c>
      <c r="CA298" s="276" t="str">
        <f t="shared" si="172"/>
        <v/>
      </c>
      <c r="CB298" s="276" t="str">
        <f t="shared" si="173"/>
        <v/>
      </c>
      <c r="CC298" s="276" t="str">
        <f t="shared" si="174"/>
        <v/>
      </c>
      <c r="CD298" s="276" t="str">
        <f t="shared" si="175"/>
        <v/>
      </c>
      <c r="CE298" s="277" t="str">
        <f t="shared" si="176"/>
        <v/>
      </c>
      <c r="CF298" s="278"/>
      <c r="CG298" s="281"/>
      <c r="CH298" s="281"/>
      <c r="CI298" s="281"/>
      <c r="CJ298" s="280"/>
      <c r="CK298" s="282">
        <f t="shared" si="177"/>
        <v>0</v>
      </c>
      <c r="CL298" s="283">
        <f t="shared" si="178"/>
        <v>28500000</v>
      </c>
      <c r="CM298" s="284">
        <f t="shared" si="179"/>
        <v>627000</v>
      </c>
      <c r="CN298" s="284">
        <f t="shared" si="180"/>
        <v>16929000</v>
      </c>
      <c r="CO298" s="284">
        <f t="shared" si="181"/>
        <v>11571000</v>
      </c>
      <c r="CP298" s="280">
        <f t="shared" si="182"/>
        <v>12198000</v>
      </c>
      <c r="CQ298" s="285"/>
      <c r="CR298" s="291"/>
      <c r="CS298" s="293"/>
      <c r="CV298" s="291"/>
      <c r="CW298" s="292"/>
      <c r="CX298" s="292"/>
      <c r="CY298" s="292"/>
      <c r="CZ298" s="292"/>
      <c r="DA298" s="292"/>
      <c r="DB298" s="292"/>
      <c r="DC298" s="292"/>
      <c r="DD298" s="292"/>
      <c r="DE298" s="293"/>
      <c r="DF298" s="291"/>
      <c r="DG298" s="292"/>
      <c r="DH298" s="292"/>
      <c r="DI298" s="292"/>
      <c r="DJ298" s="292"/>
      <c r="DK298" s="292"/>
      <c r="DL298" s="292"/>
      <c r="DM298" s="292"/>
      <c r="DN298" s="292"/>
      <c r="DO298" s="292"/>
      <c r="DP298" s="293"/>
      <c r="DQ298" s="141"/>
      <c r="DR298" s="291"/>
      <c r="DS298" s="292"/>
      <c r="DT298" s="292"/>
      <c r="DU298" s="292"/>
      <c r="DV298" s="292"/>
      <c r="DW298" s="292"/>
      <c r="DX298" s="292"/>
      <c r="DY298" s="292"/>
      <c r="DZ298" s="292"/>
      <c r="EA298" s="292"/>
      <c r="EB298" s="292"/>
      <c r="EC298" s="292"/>
      <c r="ED298" s="292"/>
      <c r="EE298" s="292"/>
      <c r="EF298" s="301"/>
      <c r="EG298" s="301"/>
      <c r="EH298" s="301"/>
      <c r="EI298" s="301"/>
      <c r="EJ298" s="301"/>
      <c r="EK298" s="301"/>
      <c r="EL298" s="301"/>
      <c r="EM298" s="301"/>
      <c r="EN298" s="301"/>
      <c r="EO298" s="317"/>
      <c r="EP298" s="301"/>
      <c r="EQ298" s="293"/>
      <c r="ES298" s="288">
        <f t="shared" si="183"/>
        <v>2014</v>
      </c>
      <c r="ET298" s="289">
        <f t="shared" si="184"/>
        <v>0</v>
      </c>
      <c r="EU298" s="290">
        <f t="shared" si="185"/>
        <v>0</v>
      </c>
      <c r="EV298" s="290">
        <f t="shared" si="186"/>
        <v>0</v>
      </c>
      <c r="EW298" s="290">
        <f t="shared" si="187"/>
        <v>0</v>
      </c>
      <c r="EX298" s="291"/>
      <c r="EY298" s="292"/>
      <c r="EZ298" s="292"/>
      <c r="FA298" s="293"/>
      <c r="FB298" s="294">
        <f t="shared" si="188"/>
        <v>0</v>
      </c>
    </row>
    <row r="299" spans="1:158" s="287" customFormat="1" x14ac:dyDescent="0.15">
      <c r="A299" s="296">
        <v>285</v>
      </c>
      <c r="B299" s="297"/>
      <c r="C299" s="298" t="s">
        <v>161</v>
      </c>
      <c r="D299" s="248">
        <f>IF(C299="","",(VLOOKUP(C299,PD!A:B,2,FALSE)))</f>
        <v>12</v>
      </c>
      <c r="E299" s="299" t="s">
        <v>412</v>
      </c>
      <c r="F299" s="299" t="s">
        <v>393</v>
      </c>
      <c r="G299" s="292" t="s">
        <v>919</v>
      </c>
      <c r="H299" s="300">
        <v>9</v>
      </c>
      <c r="I299" s="292" t="s">
        <v>920</v>
      </c>
      <c r="J299" s="300">
        <v>8</v>
      </c>
      <c r="K299" s="293"/>
      <c r="L299" s="291"/>
      <c r="M299" s="292" t="s">
        <v>391</v>
      </c>
      <c r="N299" s="301"/>
      <c r="O299" s="302">
        <v>1</v>
      </c>
      <c r="P299" s="300">
        <v>15</v>
      </c>
      <c r="Q299" s="303">
        <v>16</v>
      </c>
      <c r="R299" s="302">
        <v>1</v>
      </c>
      <c r="S299" s="292"/>
      <c r="T299" s="300"/>
      <c r="U299" s="293"/>
      <c r="V299" s="296" t="s">
        <v>225</v>
      </c>
      <c r="W299" s="292" t="s">
        <v>921</v>
      </c>
      <c r="X299" s="292"/>
      <c r="Y299" s="292"/>
      <c r="Z299" s="303"/>
      <c r="AA299" s="291"/>
      <c r="AB299" s="300"/>
      <c r="AC299" s="293"/>
      <c r="AD299" s="304"/>
      <c r="AE299" s="301"/>
      <c r="AF299" s="296">
        <v>1</v>
      </c>
      <c r="AG299" s="297">
        <v>4</v>
      </c>
      <c r="AH299" s="305">
        <v>13</v>
      </c>
      <c r="AI299" s="306" t="s">
        <v>407</v>
      </c>
      <c r="AJ299" s="302">
        <v>34</v>
      </c>
      <c r="AK299" s="260">
        <f>IF(AJ299="","",(VLOOKUP(AJ299,償却率表!A:B,2,FALSE)))</f>
        <v>0.03</v>
      </c>
      <c r="AL299" s="307" t="s">
        <v>153</v>
      </c>
      <c r="AM299" s="262">
        <f>IF(AL299="","",(VLOOKUP(AL299,PD!G:H,2,FALSE)))</f>
        <v>1</v>
      </c>
      <c r="AN299" s="318" t="s">
        <v>922</v>
      </c>
      <c r="AO299" s="309">
        <v>1981</v>
      </c>
      <c r="AP299" s="319" t="s">
        <v>922</v>
      </c>
      <c r="AQ299" s="266">
        <v>1981</v>
      </c>
      <c r="AR299" s="267">
        <f t="shared" si="153"/>
        <v>33</v>
      </c>
      <c r="AS299" s="293"/>
      <c r="AT299" s="311">
        <v>3557500</v>
      </c>
      <c r="AU299" s="312"/>
      <c r="AV299" s="313"/>
      <c r="AW299" s="314"/>
      <c r="AX299" s="296"/>
      <c r="AY299" s="315" t="s">
        <v>309</v>
      </c>
      <c r="AZ299" s="248">
        <f>IF(AY299="","",(VLOOKUP(AY299,PD!J:K,2,FALSE)))</f>
        <v>1</v>
      </c>
      <c r="BA299" s="300">
        <v>2014</v>
      </c>
      <c r="BB299" s="316"/>
      <c r="BC299" s="291"/>
      <c r="BD299" s="292"/>
      <c r="BE299" s="301"/>
      <c r="BF299" s="274">
        <f t="shared" si="154"/>
        <v>0</v>
      </c>
      <c r="BG299" s="275" t="str">
        <f t="shared" si="155"/>
        <v/>
      </c>
      <c r="BH299" s="276" t="str">
        <f t="shared" si="156"/>
        <v/>
      </c>
      <c r="BI299" s="276" t="str">
        <f t="shared" si="157"/>
        <v/>
      </c>
      <c r="BJ299" s="276" t="str">
        <f t="shared" si="158"/>
        <v/>
      </c>
      <c r="BK299" s="276" t="str">
        <f t="shared" si="159"/>
        <v/>
      </c>
      <c r="BL299" s="276" t="str">
        <f t="shared" si="160"/>
        <v/>
      </c>
      <c r="BM299" s="276" t="str">
        <f t="shared" si="161"/>
        <v/>
      </c>
      <c r="BN299" s="276" t="str">
        <f t="shared" si="162"/>
        <v/>
      </c>
      <c r="BO299" s="276" t="str">
        <f t="shared" si="163"/>
        <v/>
      </c>
      <c r="BP299" s="277" t="str">
        <f t="shared" si="164"/>
        <v/>
      </c>
      <c r="BQ299" s="278"/>
      <c r="BR299" s="279"/>
      <c r="BS299" s="280"/>
      <c r="BT299" s="274">
        <f t="shared" si="165"/>
        <v>0</v>
      </c>
      <c r="BU299" s="275" t="str">
        <f t="shared" si="166"/>
        <v/>
      </c>
      <c r="BV299" s="276" t="str">
        <f t="shared" si="167"/>
        <v/>
      </c>
      <c r="BW299" s="276" t="str">
        <f t="shared" si="168"/>
        <v/>
      </c>
      <c r="BX299" s="276" t="str">
        <f t="shared" si="169"/>
        <v/>
      </c>
      <c r="BY299" s="276" t="str">
        <f t="shared" si="170"/>
        <v/>
      </c>
      <c r="BZ299" s="276" t="str">
        <f t="shared" si="171"/>
        <v/>
      </c>
      <c r="CA299" s="276" t="str">
        <f t="shared" si="172"/>
        <v/>
      </c>
      <c r="CB299" s="276" t="str">
        <f t="shared" si="173"/>
        <v/>
      </c>
      <c r="CC299" s="276" t="str">
        <f t="shared" si="174"/>
        <v/>
      </c>
      <c r="CD299" s="276" t="str">
        <f t="shared" si="175"/>
        <v/>
      </c>
      <c r="CE299" s="277" t="str">
        <f t="shared" si="176"/>
        <v/>
      </c>
      <c r="CF299" s="278"/>
      <c r="CG299" s="281"/>
      <c r="CH299" s="281"/>
      <c r="CI299" s="281"/>
      <c r="CJ299" s="280"/>
      <c r="CK299" s="282">
        <f t="shared" si="177"/>
        <v>0</v>
      </c>
      <c r="CL299" s="283">
        <f t="shared" si="178"/>
        <v>3557500</v>
      </c>
      <c r="CM299" s="284">
        <f t="shared" si="179"/>
        <v>106725</v>
      </c>
      <c r="CN299" s="284">
        <f t="shared" si="180"/>
        <v>3521925</v>
      </c>
      <c r="CO299" s="284">
        <f t="shared" si="181"/>
        <v>35575</v>
      </c>
      <c r="CP299" s="280">
        <f t="shared" si="182"/>
        <v>142300</v>
      </c>
      <c r="CQ299" s="285"/>
      <c r="CR299" s="291"/>
      <c r="CS299" s="293"/>
      <c r="CV299" s="291"/>
      <c r="CW299" s="292"/>
      <c r="CX299" s="292"/>
      <c r="CY299" s="292"/>
      <c r="CZ299" s="292"/>
      <c r="DA299" s="292"/>
      <c r="DB299" s="292"/>
      <c r="DC299" s="292"/>
      <c r="DD299" s="292"/>
      <c r="DE299" s="293"/>
      <c r="DF299" s="291"/>
      <c r="DG299" s="292"/>
      <c r="DH299" s="292"/>
      <c r="DI299" s="292"/>
      <c r="DJ299" s="292"/>
      <c r="DK299" s="292"/>
      <c r="DL299" s="292"/>
      <c r="DM299" s="292"/>
      <c r="DN299" s="292"/>
      <c r="DO299" s="292"/>
      <c r="DP299" s="293"/>
      <c r="DQ299" s="141"/>
      <c r="DR299" s="291"/>
      <c r="DS299" s="292"/>
      <c r="DT299" s="292"/>
      <c r="DU299" s="292"/>
      <c r="DV299" s="292"/>
      <c r="DW299" s="292"/>
      <c r="DX299" s="292"/>
      <c r="DY299" s="292"/>
      <c r="DZ299" s="292"/>
      <c r="EA299" s="292"/>
      <c r="EB299" s="292"/>
      <c r="EC299" s="292"/>
      <c r="ED299" s="292"/>
      <c r="EE299" s="292"/>
      <c r="EF299" s="301"/>
      <c r="EG299" s="301"/>
      <c r="EH299" s="301"/>
      <c r="EI299" s="301"/>
      <c r="EJ299" s="301"/>
      <c r="EK299" s="301"/>
      <c r="EL299" s="301"/>
      <c r="EM299" s="301"/>
      <c r="EN299" s="301"/>
      <c r="EO299" s="317"/>
      <c r="EP299" s="301"/>
      <c r="EQ299" s="293"/>
      <c r="ES299" s="288">
        <f t="shared" si="183"/>
        <v>2014</v>
      </c>
      <c r="ET299" s="289">
        <f t="shared" si="184"/>
        <v>0</v>
      </c>
      <c r="EU299" s="290">
        <f t="shared" si="185"/>
        <v>0</v>
      </c>
      <c r="EV299" s="290">
        <f t="shared" si="186"/>
        <v>0</v>
      </c>
      <c r="EW299" s="290">
        <f t="shared" si="187"/>
        <v>0</v>
      </c>
      <c r="EX299" s="291"/>
      <c r="EY299" s="292"/>
      <c r="EZ299" s="292"/>
      <c r="FA299" s="293"/>
      <c r="FB299" s="294">
        <f t="shared" si="188"/>
        <v>0</v>
      </c>
    </row>
    <row r="300" spans="1:158" s="287" customFormat="1" x14ac:dyDescent="0.15">
      <c r="A300" s="296">
        <v>286</v>
      </c>
      <c r="B300" s="297"/>
      <c r="C300" s="298" t="s">
        <v>161</v>
      </c>
      <c r="D300" s="248">
        <f>IF(C300="","",(VLOOKUP(C300,PD!A:B,2,FALSE)))</f>
        <v>12</v>
      </c>
      <c r="E300" s="299" t="s">
        <v>412</v>
      </c>
      <c r="F300" s="299" t="s">
        <v>393</v>
      </c>
      <c r="G300" s="292" t="s">
        <v>846</v>
      </c>
      <c r="H300" s="300">
        <v>9</v>
      </c>
      <c r="I300" s="292" t="s">
        <v>920</v>
      </c>
      <c r="J300" s="300">
        <v>8</v>
      </c>
      <c r="K300" s="293"/>
      <c r="L300" s="291"/>
      <c r="M300" s="292" t="s">
        <v>391</v>
      </c>
      <c r="N300" s="301"/>
      <c r="O300" s="302">
        <v>1</v>
      </c>
      <c r="P300" s="300">
        <v>15</v>
      </c>
      <c r="Q300" s="303">
        <v>16</v>
      </c>
      <c r="R300" s="302">
        <v>1</v>
      </c>
      <c r="S300" s="292"/>
      <c r="T300" s="300"/>
      <c r="U300" s="293"/>
      <c r="V300" s="296" t="s">
        <v>225</v>
      </c>
      <c r="W300" s="292" t="s">
        <v>921</v>
      </c>
      <c r="X300" s="292"/>
      <c r="Y300" s="292"/>
      <c r="Z300" s="303"/>
      <c r="AA300" s="291"/>
      <c r="AB300" s="300"/>
      <c r="AC300" s="293"/>
      <c r="AD300" s="304"/>
      <c r="AE300" s="301"/>
      <c r="AF300" s="296">
        <v>1</v>
      </c>
      <c r="AG300" s="297">
        <v>2</v>
      </c>
      <c r="AH300" s="305">
        <v>554</v>
      </c>
      <c r="AI300" s="306" t="s">
        <v>407</v>
      </c>
      <c r="AJ300" s="302">
        <v>47</v>
      </c>
      <c r="AK300" s="260">
        <f>IF(AJ300="","",(VLOOKUP(AJ300,償却率表!A:B,2,FALSE)))</f>
        <v>2.1999999999999999E-2</v>
      </c>
      <c r="AL300" s="307" t="s">
        <v>153</v>
      </c>
      <c r="AM300" s="262">
        <f>IF(AL300="","",(VLOOKUP(AL300,PD!G:H,2,FALSE)))</f>
        <v>1</v>
      </c>
      <c r="AN300" s="318" t="s">
        <v>922</v>
      </c>
      <c r="AO300" s="309">
        <v>1981</v>
      </c>
      <c r="AP300" s="319" t="s">
        <v>922</v>
      </c>
      <c r="AQ300" s="266">
        <v>1981</v>
      </c>
      <c r="AR300" s="267">
        <f t="shared" si="153"/>
        <v>33</v>
      </c>
      <c r="AS300" s="293"/>
      <c r="AT300" s="311"/>
      <c r="AU300" s="312"/>
      <c r="AV300" s="313">
        <v>93010000</v>
      </c>
      <c r="AW300" s="314"/>
      <c r="AX300" s="296">
        <v>1</v>
      </c>
      <c r="AY300" s="315" t="s">
        <v>438</v>
      </c>
      <c r="AZ300" s="248">
        <f>IF(AY300="","",(VLOOKUP(AY300,PD!J:K,2,FALSE)))</f>
        <v>3</v>
      </c>
      <c r="BA300" s="300">
        <v>2014</v>
      </c>
      <c r="BB300" s="316"/>
      <c r="BC300" s="291"/>
      <c r="BD300" s="292"/>
      <c r="BE300" s="301"/>
      <c r="BF300" s="274">
        <f t="shared" si="154"/>
        <v>0</v>
      </c>
      <c r="BG300" s="275" t="str">
        <f t="shared" si="155"/>
        <v/>
      </c>
      <c r="BH300" s="276" t="str">
        <f t="shared" si="156"/>
        <v/>
      </c>
      <c r="BI300" s="276" t="str">
        <f t="shared" si="157"/>
        <v/>
      </c>
      <c r="BJ300" s="276" t="str">
        <f t="shared" si="158"/>
        <v/>
      </c>
      <c r="BK300" s="276" t="str">
        <f t="shared" si="159"/>
        <v/>
      </c>
      <c r="BL300" s="276" t="str">
        <f t="shared" si="160"/>
        <v/>
      </c>
      <c r="BM300" s="276" t="str">
        <f t="shared" si="161"/>
        <v/>
      </c>
      <c r="BN300" s="276" t="str">
        <f t="shared" si="162"/>
        <v/>
      </c>
      <c r="BO300" s="276" t="str">
        <f t="shared" si="163"/>
        <v/>
      </c>
      <c r="BP300" s="277" t="str">
        <f t="shared" si="164"/>
        <v/>
      </c>
      <c r="BQ300" s="278"/>
      <c r="BR300" s="279"/>
      <c r="BS300" s="280"/>
      <c r="BT300" s="274">
        <f t="shared" si="165"/>
        <v>0</v>
      </c>
      <c r="BU300" s="275" t="str">
        <f t="shared" si="166"/>
        <v/>
      </c>
      <c r="BV300" s="276" t="str">
        <f t="shared" si="167"/>
        <v/>
      </c>
      <c r="BW300" s="276" t="str">
        <f t="shared" si="168"/>
        <v/>
      </c>
      <c r="BX300" s="276" t="str">
        <f t="shared" si="169"/>
        <v/>
      </c>
      <c r="BY300" s="276" t="str">
        <f t="shared" si="170"/>
        <v/>
      </c>
      <c r="BZ300" s="276" t="str">
        <f t="shared" si="171"/>
        <v/>
      </c>
      <c r="CA300" s="276" t="str">
        <f t="shared" si="172"/>
        <v/>
      </c>
      <c r="CB300" s="276" t="str">
        <f t="shared" si="173"/>
        <v/>
      </c>
      <c r="CC300" s="276" t="str">
        <f t="shared" si="174"/>
        <v/>
      </c>
      <c r="CD300" s="276" t="str">
        <f t="shared" si="175"/>
        <v/>
      </c>
      <c r="CE300" s="277" t="str">
        <f t="shared" si="176"/>
        <v/>
      </c>
      <c r="CF300" s="278"/>
      <c r="CG300" s="281"/>
      <c r="CH300" s="281"/>
      <c r="CI300" s="281"/>
      <c r="CJ300" s="280"/>
      <c r="CK300" s="282">
        <f t="shared" si="177"/>
        <v>0</v>
      </c>
      <c r="CL300" s="283">
        <f t="shared" si="178"/>
        <v>93010000</v>
      </c>
      <c r="CM300" s="284">
        <f t="shared" si="179"/>
        <v>2046220</v>
      </c>
      <c r="CN300" s="284">
        <f t="shared" si="180"/>
        <v>67525260</v>
      </c>
      <c r="CO300" s="284">
        <f t="shared" si="181"/>
        <v>25484740</v>
      </c>
      <c r="CP300" s="280">
        <f t="shared" si="182"/>
        <v>27530960</v>
      </c>
      <c r="CQ300" s="285"/>
      <c r="CR300" s="291"/>
      <c r="CS300" s="293"/>
      <c r="CV300" s="291"/>
      <c r="CW300" s="292"/>
      <c r="CX300" s="292"/>
      <c r="CY300" s="292"/>
      <c r="CZ300" s="292"/>
      <c r="DA300" s="292"/>
      <c r="DB300" s="292"/>
      <c r="DC300" s="292"/>
      <c r="DD300" s="292"/>
      <c r="DE300" s="293"/>
      <c r="DF300" s="291"/>
      <c r="DG300" s="292"/>
      <c r="DH300" s="292"/>
      <c r="DI300" s="292"/>
      <c r="DJ300" s="292"/>
      <c r="DK300" s="292"/>
      <c r="DL300" s="292"/>
      <c r="DM300" s="292"/>
      <c r="DN300" s="292"/>
      <c r="DO300" s="292"/>
      <c r="DP300" s="293"/>
      <c r="DQ300" s="141"/>
      <c r="DR300" s="291"/>
      <c r="DS300" s="292"/>
      <c r="DT300" s="292"/>
      <c r="DU300" s="292"/>
      <c r="DV300" s="292"/>
      <c r="DW300" s="292"/>
      <c r="DX300" s="292"/>
      <c r="DY300" s="292"/>
      <c r="DZ300" s="292"/>
      <c r="EA300" s="292"/>
      <c r="EB300" s="292"/>
      <c r="EC300" s="292"/>
      <c r="ED300" s="292"/>
      <c r="EE300" s="292"/>
      <c r="EF300" s="301"/>
      <c r="EG300" s="301"/>
      <c r="EH300" s="301"/>
      <c r="EI300" s="301"/>
      <c r="EJ300" s="301"/>
      <c r="EK300" s="301"/>
      <c r="EL300" s="301"/>
      <c r="EM300" s="301"/>
      <c r="EN300" s="301"/>
      <c r="EO300" s="317"/>
      <c r="EP300" s="301"/>
      <c r="EQ300" s="293"/>
      <c r="ES300" s="288">
        <f t="shared" si="183"/>
        <v>2014</v>
      </c>
      <c r="ET300" s="289">
        <f t="shared" si="184"/>
        <v>0</v>
      </c>
      <c r="EU300" s="290">
        <f t="shared" si="185"/>
        <v>0</v>
      </c>
      <c r="EV300" s="290">
        <f t="shared" si="186"/>
        <v>0</v>
      </c>
      <c r="EW300" s="290">
        <f t="shared" si="187"/>
        <v>0</v>
      </c>
      <c r="EX300" s="291"/>
      <c r="EY300" s="292"/>
      <c r="EZ300" s="292"/>
      <c r="FA300" s="293"/>
      <c r="FB300" s="294">
        <f t="shared" si="188"/>
        <v>0</v>
      </c>
    </row>
    <row r="301" spans="1:158" s="287" customFormat="1" x14ac:dyDescent="0.15">
      <c r="A301" s="296">
        <v>287</v>
      </c>
      <c r="B301" s="297"/>
      <c r="C301" s="298" t="s">
        <v>161</v>
      </c>
      <c r="D301" s="248">
        <f>IF(C301="","",(VLOOKUP(C301,PD!A:B,2,FALSE)))</f>
        <v>12</v>
      </c>
      <c r="E301" s="299" t="s">
        <v>412</v>
      </c>
      <c r="F301" s="299" t="s">
        <v>393</v>
      </c>
      <c r="G301" s="292" t="s">
        <v>923</v>
      </c>
      <c r="H301" s="300">
        <v>9</v>
      </c>
      <c r="I301" s="292" t="s">
        <v>920</v>
      </c>
      <c r="J301" s="300">
        <v>8</v>
      </c>
      <c r="K301" s="293"/>
      <c r="L301" s="291"/>
      <c r="M301" s="292" t="s">
        <v>391</v>
      </c>
      <c r="N301" s="301"/>
      <c r="O301" s="302">
        <v>1</v>
      </c>
      <c r="P301" s="300">
        <v>15</v>
      </c>
      <c r="Q301" s="303">
        <v>16</v>
      </c>
      <c r="R301" s="302">
        <v>1</v>
      </c>
      <c r="S301" s="292"/>
      <c r="T301" s="300"/>
      <c r="U301" s="293"/>
      <c r="V301" s="296" t="s">
        <v>225</v>
      </c>
      <c r="W301" s="292" t="s">
        <v>921</v>
      </c>
      <c r="X301" s="292"/>
      <c r="Y301" s="292"/>
      <c r="Z301" s="303"/>
      <c r="AA301" s="291"/>
      <c r="AB301" s="300"/>
      <c r="AC301" s="293"/>
      <c r="AD301" s="304"/>
      <c r="AE301" s="301"/>
      <c r="AF301" s="296">
        <v>1</v>
      </c>
      <c r="AG301" s="297">
        <v>2</v>
      </c>
      <c r="AH301" s="305">
        <v>100</v>
      </c>
      <c r="AI301" s="306" t="s">
        <v>407</v>
      </c>
      <c r="AJ301" s="302">
        <v>47</v>
      </c>
      <c r="AK301" s="260">
        <f>IF(AJ301="","",(VLOOKUP(AJ301,償却率表!A:B,2,FALSE)))</f>
        <v>2.1999999999999999E-2</v>
      </c>
      <c r="AL301" s="307" t="s">
        <v>153</v>
      </c>
      <c r="AM301" s="262">
        <f>IF(AL301="","",(VLOOKUP(AL301,PD!G:H,2,FALSE)))</f>
        <v>1</v>
      </c>
      <c r="AN301" s="318" t="s">
        <v>922</v>
      </c>
      <c r="AO301" s="309">
        <v>1981</v>
      </c>
      <c r="AP301" s="319" t="s">
        <v>922</v>
      </c>
      <c r="AQ301" s="266">
        <v>1981</v>
      </c>
      <c r="AR301" s="267">
        <f t="shared" si="153"/>
        <v>33</v>
      </c>
      <c r="AS301" s="293"/>
      <c r="AT301" s="311"/>
      <c r="AU301" s="312"/>
      <c r="AV301" s="313">
        <v>16790000</v>
      </c>
      <c r="AW301" s="314"/>
      <c r="AX301" s="296">
        <v>1</v>
      </c>
      <c r="AY301" s="315" t="s">
        <v>438</v>
      </c>
      <c r="AZ301" s="248">
        <f>IF(AY301="","",(VLOOKUP(AY301,PD!J:K,2,FALSE)))</f>
        <v>3</v>
      </c>
      <c r="BA301" s="300">
        <v>2014</v>
      </c>
      <c r="BB301" s="316"/>
      <c r="BC301" s="291"/>
      <c r="BD301" s="292"/>
      <c r="BE301" s="301"/>
      <c r="BF301" s="274">
        <f t="shared" si="154"/>
        <v>0</v>
      </c>
      <c r="BG301" s="275" t="str">
        <f t="shared" si="155"/>
        <v/>
      </c>
      <c r="BH301" s="276" t="str">
        <f t="shared" si="156"/>
        <v/>
      </c>
      <c r="BI301" s="276" t="str">
        <f t="shared" si="157"/>
        <v/>
      </c>
      <c r="BJ301" s="276" t="str">
        <f t="shared" si="158"/>
        <v/>
      </c>
      <c r="BK301" s="276" t="str">
        <f t="shared" si="159"/>
        <v/>
      </c>
      <c r="BL301" s="276" t="str">
        <f t="shared" si="160"/>
        <v/>
      </c>
      <c r="BM301" s="276" t="str">
        <f t="shared" si="161"/>
        <v/>
      </c>
      <c r="BN301" s="276" t="str">
        <f t="shared" si="162"/>
        <v/>
      </c>
      <c r="BO301" s="276" t="str">
        <f t="shared" si="163"/>
        <v/>
      </c>
      <c r="BP301" s="277" t="str">
        <f t="shared" si="164"/>
        <v/>
      </c>
      <c r="BQ301" s="278"/>
      <c r="BR301" s="279"/>
      <c r="BS301" s="280"/>
      <c r="BT301" s="274">
        <f t="shared" si="165"/>
        <v>0</v>
      </c>
      <c r="BU301" s="275" t="str">
        <f t="shared" si="166"/>
        <v/>
      </c>
      <c r="BV301" s="276" t="str">
        <f t="shared" si="167"/>
        <v/>
      </c>
      <c r="BW301" s="276" t="str">
        <f t="shared" si="168"/>
        <v/>
      </c>
      <c r="BX301" s="276" t="str">
        <f t="shared" si="169"/>
        <v/>
      </c>
      <c r="BY301" s="276" t="str">
        <f t="shared" si="170"/>
        <v/>
      </c>
      <c r="BZ301" s="276" t="str">
        <f t="shared" si="171"/>
        <v/>
      </c>
      <c r="CA301" s="276" t="str">
        <f t="shared" si="172"/>
        <v/>
      </c>
      <c r="CB301" s="276" t="str">
        <f t="shared" si="173"/>
        <v/>
      </c>
      <c r="CC301" s="276" t="str">
        <f t="shared" si="174"/>
        <v/>
      </c>
      <c r="CD301" s="276" t="str">
        <f t="shared" si="175"/>
        <v/>
      </c>
      <c r="CE301" s="277" t="str">
        <f t="shared" si="176"/>
        <v/>
      </c>
      <c r="CF301" s="278"/>
      <c r="CG301" s="281"/>
      <c r="CH301" s="281"/>
      <c r="CI301" s="281"/>
      <c r="CJ301" s="280"/>
      <c r="CK301" s="282">
        <f t="shared" si="177"/>
        <v>0</v>
      </c>
      <c r="CL301" s="283">
        <f t="shared" si="178"/>
        <v>16790000</v>
      </c>
      <c r="CM301" s="284">
        <f t="shared" si="179"/>
        <v>369380</v>
      </c>
      <c r="CN301" s="284">
        <f t="shared" si="180"/>
        <v>12189540</v>
      </c>
      <c r="CO301" s="284">
        <f t="shared" si="181"/>
        <v>4600460</v>
      </c>
      <c r="CP301" s="280">
        <f t="shared" si="182"/>
        <v>4969840</v>
      </c>
      <c r="CQ301" s="285"/>
      <c r="CR301" s="291"/>
      <c r="CS301" s="293"/>
      <c r="CV301" s="291"/>
      <c r="CW301" s="292"/>
      <c r="CX301" s="292"/>
      <c r="CY301" s="292"/>
      <c r="CZ301" s="292"/>
      <c r="DA301" s="292"/>
      <c r="DB301" s="292"/>
      <c r="DC301" s="292"/>
      <c r="DD301" s="292"/>
      <c r="DE301" s="293"/>
      <c r="DF301" s="291"/>
      <c r="DG301" s="292"/>
      <c r="DH301" s="292"/>
      <c r="DI301" s="292"/>
      <c r="DJ301" s="292"/>
      <c r="DK301" s="292"/>
      <c r="DL301" s="292"/>
      <c r="DM301" s="292"/>
      <c r="DN301" s="292"/>
      <c r="DO301" s="292"/>
      <c r="DP301" s="293"/>
      <c r="DQ301" s="141"/>
      <c r="DR301" s="291"/>
      <c r="DS301" s="292"/>
      <c r="DT301" s="292"/>
      <c r="DU301" s="292"/>
      <c r="DV301" s="292"/>
      <c r="DW301" s="292"/>
      <c r="DX301" s="292"/>
      <c r="DY301" s="292"/>
      <c r="DZ301" s="292"/>
      <c r="EA301" s="292"/>
      <c r="EB301" s="292"/>
      <c r="EC301" s="292"/>
      <c r="ED301" s="292"/>
      <c r="EE301" s="292"/>
      <c r="EF301" s="301"/>
      <c r="EG301" s="301"/>
      <c r="EH301" s="301"/>
      <c r="EI301" s="301"/>
      <c r="EJ301" s="301"/>
      <c r="EK301" s="301"/>
      <c r="EL301" s="301"/>
      <c r="EM301" s="301"/>
      <c r="EN301" s="301"/>
      <c r="EO301" s="317"/>
      <c r="EP301" s="301"/>
      <c r="EQ301" s="293"/>
      <c r="ES301" s="288">
        <f t="shared" si="183"/>
        <v>2014</v>
      </c>
      <c r="ET301" s="289">
        <f t="shared" si="184"/>
        <v>0</v>
      </c>
      <c r="EU301" s="290">
        <f t="shared" si="185"/>
        <v>0</v>
      </c>
      <c r="EV301" s="290">
        <f t="shared" si="186"/>
        <v>0</v>
      </c>
      <c r="EW301" s="290">
        <f t="shared" si="187"/>
        <v>0</v>
      </c>
      <c r="EX301" s="291"/>
      <c r="EY301" s="292"/>
      <c r="EZ301" s="292"/>
      <c r="FA301" s="293"/>
      <c r="FB301" s="294">
        <f t="shared" si="188"/>
        <v>0</v>
      </c>
    </row>
    <row r="302" spans="1:158" s="287" customFormat="1" x14ac:dyDescent="0.15">
      <c r="A302" s="296">
        <v>288</v>
      </c>
      <c r="B302" s="297"/>
      <c r="C302" s="298" t="s">
        <v>161</v>
      </c>
      <c r="D302" s="248">
        <f>IF(C302="","",(VLOOKUP(C302,PD!A:B,2,FALSE)))</f>
        <v>12</v>
      </c>
      <c r="E302" s="299" t="s">
        <v>412</v>
      </c>
      <c r="F302" s="299" t="s">
        <v>393</v>
      </c>
      <c r="G302" s="292" t="s">
        <v>846</v>
      </c>
      <c r="H302" s="300">
        <v>9</v>
      </c>
      <c r="I302" s="292" t="s">
        <v>920</v>
      </c>
      <c r="J302" s="300">
        <v>8</v>
      </c>
      <c r="K302" s="293"/>
      <c r="L302" s="291"/>
      <c r="M302" s="292" t="s">
        <v>391</v>
      </c>
      <c r="N302" s="301"/>
      <c r="O302" s="302">
        <v>1</v>
      </c>
      <c r="P302" s="300">
        <v>15</v>
      </c>
      <c r="Q302" s="303">
        <v>16</v>
      </c>
      <c r="R302" s="302">
        <v>1</v>
      </c>
      <c r="S302" s="292"/>
      <c r="T302" s="300"/>
      <c r="U302" s="293"/>
      <c r="V302" s="296" t="s">
        <v>225</v>
      </c>
      <c r="W302" s="292" t="s">
        <v>921</v>
      </c>
      <c r="X302" s="292"/>
      <c r="Y302" s="292"/>
      <c r="Z302" s="303"/>
      <c r="AA302" s="291"/>
      <c r="AB302" s="300"/>
      <c r="AC302" s="293"/>
      <c r="AD302" s="304"/>
      <c r="AE302" s="301"/>
      <c r="AF302" s="296">
        <v>3</v>
      </c>
      <c r="AG302" s="297">
        <v>2</v>
      </c>
      <c r="AH302" s="305">
        <v>1895</v>
      </c>
      <c r="AI302" s="306" t="s">
        <v>407</v>
      </c>
      <c r="AJ302" s="302">
        <v>47</v>
      </c>
      <c r="AK302" s="260">
        <f>IF(AJ302="","",(VLOOKUP(AJ302,償却率表!A:B,2,FALSE)))</f>
        <v>2.1999999999999999E-2</v>
      </c>
      <c r="AL302" s="307" t="s">
        <v>153</v>
      </c>
      <c r="AM302" s="262">
        <f>IF(AL302="","",(VLOOKUP(AL302,PD!G:H,2,FALSE)))</f>
        <v>1</v>
      </c>
      <c r="AN302" s="318" t="s">
        <v>922</v>
      </c>
      <c r="AO302" s="309">
        <v>1981</v>
      </c>
      <c r="AP302" s="319" t="s">
        <v>922</v>
      </c>
      <c r="AQ302" s="266">
        <v>1981</v>
      </c>
      <c r="AR302" s="267">
        <f t="shared" si="153"/>
        <v>33</v>
      </c>
      <c r="AS302" s="293"/>
      <c r="AT302" s="311"/>
      <c r="AU302" s="312"/>
      <c r="AV302" s="313">
        <v>318130000</v>
      </c>
      <c r="AW302" s="314"/>
      <c r="AX302" s="296">
        <v>1</v>
      </c>
      <c r="AY302" s="315" t="s">
        <v>438</v>
      </c>
      <c r="AZ302" s="248">
        <f>IF(AY302="","",(VLOOKUP(AY302,PD!J:K,2,FALSE)))</f>
        <v>3</v>
      </c>
      <c r="BA302" s="300">
        <v>2014</v>
      </c>
      <c r="BB302" s="316"/>
      <c r="BC302" s="291"/>
      <c r="BD302" s="292"/>
      <c r="BE302" s="301"/>
      <c r="BF302" s="274">
        <f t="shared" si="154"/>
        <v>0</v>
      </c>
      <c r="BG302" s="275" t="str">
        <f t="shared" si="155"/>
        <v/>
      </c>
      <c r="BH302" s="276" t="str">
        <f t="shared" si="156"/>
        <v/>
      </c>
      <c r="BI302" s="276" t="str">
        <f t="shared" si="157"/>
        <v/>
      </c>
      <c r="BJ302" s="276" t="str">
        <f t="shared" si="158"/>
        <v/>
      </c>
      <c r="BK302" s="276" t="str">
        <f t="shared" si="159"/>
        <v/>
      </c>
      <c r="BL302" s="276" t="str">
        <f t="shared" si="160"/>
        <v/>
      </c>
      <c r="BM302" s="276" t="str">
        <f t="shared" si="161"/>
        <v/>
      </c>
      <c r="BN302" s="276" t="str">
        <f t="shared" si="162"/>
        <v/>
      </c>
      <c r="BO302" s="276" t="str">
        <f t="shared" si="163"/>
        <v/>
      </c>
      <c r="BP302" s="277" t="str">
        <f t="shared" si="164"/>
        <v/>
      </c>
      <c r="BQ302" s="278"/>
      <c r="BR302" s="279"/>
      <c r="BS302" s="280"/>
      <c r="BT302" s="274">
        <f t="shared" si="165"/>
        <v>0</v>
      </c>
      <c r="BU302" s="275" t="str">
        <f t="shared" si="166"/>
        <v/>
      </c>
      <c r="BV302" s="276" t="str">
        <f t="shared" si="167"/>
        <v/>
      </c>
      <c r="BW302" s="276" t="str">
        <f t="shared" si="168"/>
        <v/>
      </c>
      <c r="BX302" s="276" t="str">
        <f t="shared" si="169"/>
        <v/>
      </c>
      <c r="BY302" s="276" t="str">
        <f t="shared" si="170"/>
        <v/>
      </c>
      <c r="BZ302" s="276" t="str">
        <f t="shared" si="171"/>
        <v/>
      </c>
      <c r="CA302" s="276" t="str">
        <f t="shared" si="172"/>
        <v/>
      </c>
      <c r="CB302" s="276" t="str">
        <f t="shared" si="173"/>
        <v/>
      </c>
      <c r="CC302" s="276" t="str">
        <f t="shared" si="174"/>
        <v/>
      </c>
      <c r="CD302" s="276" t="str">
        <f t="shared" si="175"/>
        <v/>
      </c>
      <c r="CE302" s="277" t="str">
        <f t="shared" si="176"/>
        <v/>
      </c>
      <c r="CF302" s="278"/>
      <c r="CG302" s="281"/>
      <c r="CH302" s="281"/>
      <c r="CI302" s="281"/>
      <c r="CJ302" s="280"/>
      <c r="CK302" s="282">
        <f t="shared" si="177"/>
        <v>0</v>
      </c>
      <c r="CL302" s="283">
        <f t="shared" si="178"/>
        <v>318130000</v>
      </c>
      <c r="CM302" s="284">
        <f t="shared" si="179"/>
        <v>6998860</v>
      </c>
      <c r="CN302" s="284">
        <f t="shared" si="180"/>
        <v>230962380</v>
      </c>
      <c r="CO302" s="284">
        <f t="shared" si="181"/>
        <v>87167620</v>
      </c>
      <c r="CP302" s="280">
        <f t="shared" si="182"/>
        <v>94166480</v>
      </c>
      <c r="CQ302" s="285"/>
      <c r="CR302" s="291"/>
      <c r="CS302" s="293"/>
      <c r="CV302" s="291"/>
      <c r="CW302" s="292"/>
      <c r="CX302" s="292"/>
      <c r="CY302" s="292"/>
      <c r="CZ302" s="292"/>
      <c r="DA302" s="292"/>
      <c r="DB302" s="292"/>
      <c r="DC302" s="292"/>
      <c r="DD302" s="292"/>
      <c r="DE302" s="293"/>
      <c r="DF302" s="291"/>
      <c r="DG302" s="292"/>
      <c r="DH302" s="292"/>
      <c r="DI302" s="292"/>
      <c r="DJ302" s="292"/>
      <c r="DK302" s="292"/>
      <c r="DL302" s="292"/>
      <c r="DM302" s="292"/>
      <c r="DN302" s="292"/>
      <c r="DO302" s="292"/>
      <c r="DP302" s="293"/>
      <c r="DQ302" s="141"/>
      <c r="DR302" s="291"/>
      <c r="DS302" s="292"/>
      <c r="DT302" s="292"/>
      <c r="DU302" s="292"/>
      <c r="DV302" s="292"/>
      <c r="DW302" s="292"/>
      <c r="DX302" s="292"/>
      <c r="DY302" s="292"/>
      <c r="DZ302" s="292"/>
      <c r="EA302" s="292"/>
      <c r="EB302" s="292"/>
      <c r="EC302" s="292"/>
      <c r="ED302" s="292"/>
      <c r="EE302" s="292"/>
      <c r="EF302" s="301"/>
      <c r="EG302" s="301"/>
      <c r="EH302" s="301"/>
      <c r="EI302" s="301"/>
      <c r="EJ302" s="301"/>
      <c r="EK302" s="301"/>
      <c r="EL302" s="301"/>
      <c r="EM302" s="301"/>
      <c r="EN302" s="301"/>
      <c r="EO302" s="317"/>
      <c r="EP302" s="301"/>
      <c r="EQ302" s="293"/>
      <c r="ES302" s="288">
        <f t="shared" si="183"/>
        <v>2014</v>
      </c>
      <c r="ET302" s="289">
        <f t="shared" si="184"/>
        <v>0</v>
      </c>
      <c r="EU302" s="290">
        <f t="shared" si="185"/>
        <v>0</v>
      </c>
      <c r="EV302" s="290">
        <f t="shared" si="186"/>
        <v>0</v>
      </c>
      <c r="EW302" s="290">
        <f t="shared" si="187"/>
        <v>0</v>
      </c>
      <c r="EX302" s="291"/>
      <c r="EY302" s="292"/>
      <c r="EZ302" s="292"/>
      <c r="FA302" s="293"/>
      <c r="FB302" s="294">
        <f t="shared" si="188"/>
        <v>0</v>
      </c>
    </row>
    <row r="303" spans="1:158" s="287" customFormat="1" x14ac:dyDescent="0.15">
      <c r="A303" s="296">
        <v>289</v>
      </c>
      <c r="B303" s="297"/>
      <c r="C303" s="298" t="s">
        <v>161</v>
      </c>
      <c r="D303" s="248">
        <f>IF(C303="","",(VLOOKUP(C303,PD!A:B,2,FALSE)))</f>
        <v>12</v>
      </c>
      <c r="E303" s="299" t="s">
        <v>412</v>
      </c>
      <c r="F303" s="299" t="s">
        <v>393</v>
      </c>
      <c r="G303" s="292" t="s">
        <v>908</v>
      </c>
      <c r="H303" s="300">
        <v>9</v>
      </c>
      <c r="I303" s="292" t="s">
        <v>920</v>
      </c>
      <c r="J303" s="300">
        <v>8</v>
      </c>
      <c r="K303" s="293"/>
      <c r="L303" s="291"/>
      <c r="M303" s="292" t="s">
        <v>391</v>
      </c>
      <c r="N303" s="301"/>
      <c r="O303" s="302">
        <v>1</v>
      </c>
      <c r="P303" s="300">
        <v>15</v>
      </c>
      <c r="Q303" s="303">
        <v>16</v>
      </c>
      <c r="R303" s="302">
        <v>1</v>
      </c>
      <c r="S303" s="292"/>
      <c r="T303" s="300"/>
      <c r="U303" s="293"/>
      <c r="V303" s="296" t="s">
        <v>225</v>
      </c>
      <c r="W303" s="292" t="s">
        <v>921</v>
      </c>
      <c r="X303" s="292"/>
      <c r="Y303" s="292"/>
      <c r="Z303" s="303"/>
      <c r="AA303" s="291"/>
      <c r="AB303" s="300"/>
      <c r="AC303" s="293"/>
      <c r="AD303" s="304"/>
      <c r="AE303" s="301"/>
      <c r="AF303" s="296">
        <v>1</v>
      </c>
      <c r="AG303" s="297">
        <v>2</v>
      </c>
      <c r="AH303" s="305">
        <v>26</v>
      </c>
      <c r="AI303" s="306" t="s">
        <v>407</v>
      </c>
      <c r="AJ303" s="302">
        <v>47</v>
      </c>
      <c r="AK303" s="260">
        <f>IF(AJ303="","",(VLOOKUP(AJ303,償却率表!A:B,2,FALSE)))</f>
        <v>2.1999999999999999E-2</v>
      </c>
      <c r="AL303" s="307" t="s">
        <v>153</v>
      </c>
      <c r="AM303" s="262">
        <f>IF(AL303="","",(VLOOKUP(AL303,PD!G:H,2,FALSE)))</f>
        <v>1</v>
      </c>
      <c r="AN303" s="318" t="s">
        <v>922</v>
      </c>
      <c r="AO303" s="309">
        <v>1981</v>
      </c>
      <c r="AP303" s="319" t="s">
        <v>922</v>
      </c>
      <c r="AQ303" s="266">
        <v>1981</v>
      </c>
      <c r="AR303" s="267">
        <f t="shared" si="153"/>
        <v>33</v>
      </c>
      <c r="AS303" s="293"/>
      <c r="AT303" s="311"/>
      <c r="AU303" s="312"/>
      <c r="AV303" s="313">
        <v>4360000</v>
      </c>
      <c r="AW303" s="314"/>
      <c r="AX303" s="296">
        <v>1</v>
      </c>
      <c r="AY303" s="315" t="s">
        <v>438</v>
      </c>
      <c r="AZ303" s="248">
        <f>IF(AY303="","",(VLOOKUP(AY303,PD!J:K,2,FALSE)))</f>
        <v>3</v>
      </c>
      <c r="BA303" s="300">
        <v>2014</v>
      </c>
      <c r="BB303" s="316"/>
      <c r="BC303" s="291"/>
      <c r="BD303" s="292"/>
      <c r="BE303" s="301"/>
      <c r="BF303" s="274">
        <f t="shared" si="154"/>
        <v>0</v>
      </c>
      <c r="BG303" s="275" t="str">
        <f t="shared" si="155"/>
        <v/>
      </c>
      <c r="BH303" s="276" t="str">
        <f t="shared" si="156"/>
        <v/>
      </c>
      <c r="BI303" s="276" t="str">
        <f t="shared" si="157"/>
        <v/>
      </c>
      <c r="BJ303" s="276" t="str">
        <f t="shared" si="158"/>
        <v/>
      </c>
      <c r="BK303" s="276" t="str">
        <f t="shared" si="159"/>
        <v/>
      </c>
      <c r="BL303" s="276" t="str">
        <f t="shared" si="160"/>
        <v/>
      </c>
      <c r="BM303" s="276" t="str">
        <f t="shared" si="161"/>
        <v/>
      </c>
      <c r="BN303" s="276" t="str">
        <f t="shared" si="162"/>
        <v/>
      </c>
      <c r="BO303" s="276" t="str">
        <f t="shared" si="163"/>
        <v/>
      </c>
      <c r="BP303" s="277" t="str">
        <f t="shared" si="164"/>
        <v/>
      </c>
      <c r="BQ303" s="278"/>
      <c r="BR303" s="279"/>
      <c r="BS303" s="280"/>
      <c r="BT303" s="274">
        <f t="shared" si="165"/>
        <v>0</v>
      </c>
      <c r="BU303" s="275" t="str">
        <f t="shared" si="166"/>
        <v/>
      </c>
      <c r="BV303" s="276" t="str">
        <f t="shared" si="167"/>
        <v/>
      </c>
      <c r="BW303" s="276" t="str">
        <f t="shared" si="168"/>
        <v/>
      </c>
      <c r="BX303" s="276" t="str">
        <f t="shared" si="169"/>
        <v/>
      </c>
      <c r="BY303" s="276" t="str">
        <f t="shared" si="170"/>
        <v/>
      </c>
      <c r="BZ303" s="276" t="str">
        <f t="shared" si="171"/>
        <v/>
      </c>
      <c r="CA303" s="276" t="str">
        <f t="shared" si="172"/>
        <v/>
      </c>
      <c r="CB303" s="276" t="str">
        <f t="shared" si="173"/>
        <v/>
      </c>
      <c r="CC303" s="276" t="str">
        <f t="shared" si="174"/>
        <v/>
      </c>
      <c r="CD303" s="276" t="str">
        <f t="shared" si="175"/>
        <v/>
      </c>
      <c r="CE303" s="277" t="str">
        <f t="shared" si="176"/>
        <v/>
      </c>
      <c r="CF303" s="278"/>
      <c r="CG303" s="281"/>
      <c r="CH303" s="281"/>
      <c r="CI303" s="281"/>
      <c r="CJ303" s="280"/>
      <c r="CK303" s="282">
        <f t="shared" si="177"/>
        <v>0</v>
      </c>
      <c r="CL303" s="283">
        <f t="shared" si="178"/>
        <v>4360000</v>
      </c>
      <c r="CM303" s="284">
        <f t="shared" si="179"/>
        <v>95920</v>
      </c>
      <c r="CN303" s="284">
        <f t="shared" si="180"/>
        <v>3165360</v>
      </c>
      <c r="CO303" s="284">
        <f t="shared" si="181"/>
        <v>1194640</v>
      </c>
      <c r="CP303" s="280">
        <f t="shared" si="182"/>
        <v>1290560</v>
      </c>
      <c r="CQ303" s="285"/>
      <c r="CR303" s="291"/>
      <c r="CS303" s="293"/>
      <c r="CV303" s="291"/>
      <c r="CW303" s="292"/>
      <c r="CX303" s="292"/>
      <c r="CY303" s="292"/>
      <c r="CZ303" s="292"/>
      <c r="DA303" s="292"/>
      <c r="DB303" s="292"/>
      <c r="DC303" s="292"/>
      <c r="DD303" s="292"/>
      <c r="DE303" s="293"/>
      <c r="DF303" s="291"/>
      <c r="DG303" s="292"/>
      <c r="DH303" s="292"/>
      <c r="DI303" s="292"/>
      <c r="DJ303" s="292"/>
      <c r="DK303" s="292"/>
      <c r="DL303" s="292"/>
      <c r="DM303" s="292"/>
      <c r="DN303" s="292"/>
      <c r="DO303" s="292"/>
      <c r="DP303" s="293"/>
      <c r="DQ303" s="141"/>
      <c r="DR303" s="291"/>
      <c r="DS303" s="292"/>
      <c r="DT303" s="292"/>
      <c r="DU303" s="292"/>
      <c r="DV303" s="292"/>
      <c r="DW303" s="292"/>
      <c r="DX303" s="292"/>
      <c r="DY303" s="292"/>
      <c r="DZ303" s="292"/>
      <c r="EA303" s="292"/>
      <c r="EB303" s="292"/>
      <c r="EC303" s="292"/>
      <c r="ED303" s="292"/>
      <c r="EE303" s="292"/>
      <c r="EF303" s="301"/>
      <c r="EG303" s="301"/>
      <c r="EH303" s="301"/>
      <c r="EI303" s="301"/>
      <c r="EJ303" s="301"/>
      <c r="EK303" s="301"/>
      <c r="EL303" s="301"/>
      <c r="EM303" s="301"/>
      <c r="EN303" s="301"/>
      <c r="EO303" s="317"/>
      <c r="EP303" s="301"/>
      <c r="EQ303" s="293"/>
      <c r="ES303" s="288">
        <f t="shared" si="183"/>
        <v>2014</v>
      </c>
      <c r="ET303" s="289">
        <f t="shared" si="184"/>
        <v>0</v>
      </c>
      <c r="EU303" s="290">
        <f t="shared" si="185"/>
        <v>0</v>
      </c>
      <c r="EV303" s="290">
        <f t="shared" si="186"/>
        <v>0</v>
      </c>
      <c r="EW303" s="290">
        <f t="shared" si="187"/>
        <v>0</v>
      </c>
      <c r="EX303" s="291"/>
      <c r="EY303" s="292"/>
      <c r="EZ303" s="292"/>
      <c r="FA303" s="293"/>
      <c r="FB303" s="294">
        <f t="shared" si="188"/>
        <v>0</v>
      </c>
    </row>
    <row r="304" spans="1:158" s="287" customFormat="1" x14ac:dyDescent="0.15">
      <c r="A304" s="296">
        <v>290</v>
      </c>
      <c r="B304" s="297"/>
      <c r="C304" s="298" t="s">
        <v>161</v>
      </c>
      <c r="D304" s="248">
        <f>IF(C304="","",(VLOOKUP(C304,PD!A:B,2,FALSE)))</f>
        <v>12</v>
      </c>
      <c r="E304" s="299" t="s">
        <v>412</v>
      </c>
      <c r="F304" s="299" t="s">
        <v>393</v>
      </c>
      <c r="G304" s="292" t="s">
        <v>411</v>
      </c>
      <c r="H304" s="300">
        <v>9</v>
      </c>
      <c r="I304" s="292" t="s">
        <v>920</v>
      </c>
      <c r="J304" s="300">
        <v>8</v>
      </c>
      <c r="K304" s="293"/>
      <c r="L304" s="291"/>
      <c r="M304" s="292" t="s">
        <v>391</v>
      </c>
      <c r="N304" s="301"/>
      <c r="O304" s="302">
        <v>1</v>
      </c>
      <c r="P304" s="300">
        <v>15</v>
      </c>
      <c r="Q304" s="303">
        <v>16</v>
      </c>
      <c r="R304" s="302">
        <v>1</v>
      </c>
      <c r="S304" s="292"/>
      <c r="T304" s="300"/>
      <c r="U304" s="293"/>
      <c r="V304" s="296" t="s">
        <v>225</v>
      </c>
      <c r="W304" s="292" t="s">
        <v>921</v>
      </c>
      <c r="X304" s="292"/>
      <c r="Y304" s="292"/>
      <c r="Z304" s="303"/>
      <c r="AA304" s="291"/>
      <c r="AB304" s="300"/>
      <c r="AC304" s="293"/>
      <c r="AD304" s="304"/>
      <c r="AE304" s="301"/>
      <c r="AF304" s="296">
        <v>1</v>
      </c>
      <c r="AG304" s="297">
        <v>5</v>
      </c>
      <c r="AH304" s="305">
        <v>20</v>
      </c>
      <c r="AI304" s="306" t="s">
        <v>407</v>
      </c>
      <c r="AJ304" s="302">
        <v>15</v>
      </c>
      <c r="AK304" s="260">
        <f>IF(AJ304="","",(VLOOKUP(AJ304,償却率表!A:B,2,FALSE)))</f>
        <v>6.7000000000000004E-2</v>
      </c>
      <c r="AL304" s="307" t="s">
        <v>153</v>
      </c>
      <c r="AM304" s="262">
        <f>IF(AL304="","",(VLOOKUP(AL304,PD!G:H,2,FALSE)))</f>
        <v>1</v>
      </c>
      <c r="AN304" s="318" t="s">
        <v>924</v>
      </c>
      <c r="AO304" s="309">
        <v>1982</v>
      </c>
      <c r="AP304" s="319" t="s">
        <v>924</v>
      </c>
      <c r="AQ304" s="266">
        <v>1982</v>
      </c>
      <c r="AR304" s="267">
        <f t="shared" si="153"/>
        <v>32</v>
      </c>
      <c r="AS304" s="293"/>
      <c r="AT304" s="311"/>
      <c r="AU304" s="312">
        <v>60000</v>
      </c>
      <c r="AV304" s="313"/>
      <c r="AW304" s="314"/>
      <c r="AX304" s="296">
        <v>1</v>
      </c>
      <c r="AY304" s="315" t="s">
        <v>227</v>
      </c>
      <c r="AZ304" s="248">
        <f>IF(AY304="","",(VLOOKUP(AY304,PD!J:K,2,FALSE)))</f>
        <v>2</v>
      </c>
      <c r="BA304" s="300">
        <v>2014</v>
      </c>
      <c r="BB304" s="316"/>
      <c r="BC304" s="291"/>
      <c r="BD304" s="292"/>
      <c r="BE304" s="301"/>
      <c r="BF304" s="274">
        <f t="shared" si="154"/>
        <v>0</v>
      </c>
      <c r="BG304" s="275" t="str">
        <f t="shared" si="155"/>
        <v/>
      </c>
      <c r="BH304" s="276" t="str">
        <f t="shared" si="156"/>
        <v/>
      </c>
      <c r="BI304" s="276" t="str">
        <f t="shared" si="157"/>
        <v/>
      </c>
      <c r="BJ304" s="276" t="str">
        <f t="shared" si="158"/>
        <v/>
      </c>
      <c r="BK304" s="276" t="str">
        <f t="shared" si="159"/>
        <v/>
      </c>
      <c r="BL304" s="276" t="str">
        <f t="shared" si="160"/>
        <v/>
      </c>
      <c r="BM304" s="276" t="str">
        <f t="shared" si="161"/>
        <v/>
      </c>
      <c r="BN304" s="276" t="str">
        <f t="shared" si="162"/>
        <v/>
      </c>
      <c r="BO304" s="276" t="str">
        <f t="shared" si="163"/>
        <v/>
      </c>
      <c r="BP304" s="277" t="str">
        <f t="shared" si="164"/>
        <v/>
      </c>
      <c r="BQ304" s="278"/>
      <c r="BR304" s="279"/>
      <c r="BS304" s="280"/>
      <c r="BT304" s="274">
        <f t="shared" si="165"/>
        <v>0</v>
      </c>
      <c r="BU304" s="275" t="str">
        <f t="shared" si="166"/>
        <v/>
      </c>
      <c r="BV304" s="276" t="str">
        <f t="shared" si="167"/>
        <v/>
      </c>
      <c r="BW304" s="276" t="str">
        <f t="shared" si="168"/>
        <v/>
      </c>
      <c r="BX304" s="276" t="str">
        <f t="shared" si="169"/>
        <v/>
      </c>
      <c r="BY304" s="276" t="str">
        <f t="shared" si="170"/>
        <v/>
      </c>
      <c r="BZ304" s="276" t="str">
        <f t="shared" si="171"/>
        <v/>
      </c>
      <c r="CA304" s="276" t="str">
        <f t="shared" si="172"/>
        <v/>
      </c>
      <c r="CB304" s="276" t="str">
        <f t="shared" si="173"/>
        <v/>
      </c>
      <c r="CC304" s="276" t="str">
        <f t="shared" si="174"/>
        <v/>
      </c>
      <c r="CD304" s="276" t="str">
        <f t="shared" si="175"/>
        <v/>
      </c>
      <c r="CE304" s="277" t="str">
        <f t="shared" si="176"/>
        <v/>
      </c>
      <c r="CF304" s="278"/>
      <c r="CG304" s="281"/>
      <c r="CH304" s="281"/>
      <c r="CI304" s="281"/>
      <c r="CJ304" s="280"/>
      <c r="CK304" s="282">
        <f t="shared" si="177"/>
        <v>0</v>
      </c>
      <c r="CL304" s="283">
        <f t="shared" si="178"/>
        <v>1200000</v>
      </c>
      <c r="CM304" s="284">
        <f t="shared" si="179"/>
        <v>0</v>
      </c>
      <c r="CN304" s="284">
        <f t="shared" si="180"/>
        <v>1199999</v>
      </c>
      <c r="CO304" s="284">
        <f t="shared" si="181"/>
        <v>1</v>
      </c>
      <c r="CP304" s="280">
        <f t="shared" si="182"/>
        <v>1</v>
      </c>
      <c r="CQ304" s="285"/>
      <c r="CR304" s="291"/>
      <c r="CS304" s="293"/>
      <c r="CV304" s="291"/>
      <c r="CW304" s="292"/>
      <c r="CX304" s="292"/>
      <c r="CY304" s="292"/>
      <c r="CZ304" s="292"/>
      <c r="DA304" s="292"/>
      <c r="DB304" s="292"/>
      <c r="DC304" s="292"/>
      <c r="DD304" s="292"/>
      <c r="DE304" s="293"/>
      <c r="DF304" s="291"/>
      <c r="DG304" s="292"/>
      <c r="DH304" s="292"/>
      <c r="DI304" s="292"/>
      <c r="DJ304" s="292"/>
      <c r="DK304" s="292"/>
      <c r="DL304" s="292"/>
      <c r="DM304" s="292"/>
      <c r="DN304" s="292"/>
      <c r="DO304" s="292"/>
      <c r="DP304" s="293"/>
      <c r="DQ304" s="141"/>
      <c r="DR304" s="291"/>
      <c r="DS304" s="292"/>
      <c r="DT304" s="292"/>
      <c r="DU304" s="292"/>
      <c r="DV304" s="292"/>
      <c r="DW304" s="292"/>
      <c r="DX304" s="292"/>
      <c r="DY304" s="292"/>
      <c r="DZ304" s="292"/>
      <c r="EA304" s="292"/>
      <c r="EB304" s="292"/>
      <c r="EC304" s="292"/>
      <c r="ED304" s="292"/>
      <c r="EE304" s="292"/>
      <c r="EF304" s="301"/>
      <c r="EG304" s="301"/>
      <c r="EH304" s="301"/>
      <c r="EI304" s="301"/>
      <c r="EJ304" s="301"/>
      <c r="EK304" s="301"/>
      <c r="EL304" s="301"/>
      <c r="EM304" s="301"/>
      <c r="EN304" s="301"/>
      <c r="EO304" s="317"/>
      <c r="EP304" s="301"/>
      <c r="EQ304" s="293"/>
      <c r="ES304" s="288">
        <f t="shared" si="183"/>
        <v>2014</v>
      </c>
      <c r="ET304" s="289">
        <f t="shared" si="184"/>
        <v>0</v>
      </c>
      <c r="EU304" s="290">
        <f t="shared" si="185"/>
        <v>0</v>
      </c>
      <c r="EV304" s="290">
        <f t="shared" si="186"/>
        <v>0</v>
      </c>
      <c r="EW304" s="290">
        <f t="shared" si="187"/>
        <v>0</v>
      </c>
      <c r="EX304" s="291"/>
      <c r="EY304" s="292"/>
      <c r="EZ304" s="292"/>
      <c r="FA304" s="293"/>
      <c r="FB304" s="294">
        <f t="shared" si="188"/>
        <v>0</v>
      </c>
    </row>
    <row r="305" spans="1:158" s="287" customFormat="1" x14ac:dyDescent="0.15">
      <c r="A305" s="296">
        <v>291</v>
      </c>
      <c r="B305" s="297"/>
      <c r="C305" s="298" t="s">
        <v>161</v>
      </c>
      <c r="D305" s="248">
        <f>IF(C305="","",(VLOOKUP(C305,PD!A:B,2,FALSE)))</f>
        <v>12</v>
      </c>
      <c r="E305" s="299" t="s">
        <v>412</v>
      </c>
      <c r="F305" s="299" t="s">
        <v>393</v>
      </c>
      <c r="G305" s="292" t="s">
        <v>411</v>
      </c>
      <c r="H305" s="300">
        <v>9</v>
      </c>
      <c r="I305" s="292" t="s">
        <v>920</v>
      </c>
      <c r="J305" s="300">
        <v>8</v>
      </c>
      <c r="K305" s="293"/>
      <c r="L305" s="291"/>
      <c r="M305" s="292" t="s">
        <v>391</v>
      </c>
      <c r="N305" s="301"/>
      <c r="O305" s="302">
        <v>1</v>
      </c>
      <c r="P305" s="300">
        <v>15</v>
      </c>
      <c r="Q305" s="303">
        <v>16</v>
      </c>
      <c r="R305" s="302">
        <v>1</v>
      </c>
      <c r="S305" s="292"/>
      <c r="T305" s="300"/>
      <c r="U305" s="293"/>
      <c r="V305" s="296" t="s">
        <v>225</v>
      </c>
      <c r="W305" s="292" t="s">
        <v>921</v>
      </c>
      <c r="X305" s="292"/>
      <c r="Y305" s="292"/>
      <c r="Z305" s="303"/>
      <c r="AA305" s="291"/>
      <c r="AB305" s="300"/>
      <c r="AC305" s="293"/>
      <c r="AD305" s="304"/>
      <c r="AE305" s="301"/>
      <c r="AF305" s="296">
        <v>1</v>
      </c>
      <c r="AG305" s="297">
        <v>5</v>
      </c>
      <c r="AH305" s="305">
        <v>10</v>
      </c>
      <c r="AI305" s="306" t="s">
        <v>407</v>
      </c>
      <c r="AJ305" s="302">
        <v>15</v>
      </c>
      <c r="AK305" s="260">
        <f>IF(AJ305="","",(VLOOKUP(AJ305,償却率表!A:B,2,FALSE)))</f>
        <v>6.7000000000000004E-2</v>
      </c>
      <c r="AL305" s="307" t="s">
        <v>153</v>
      </c>
      <c r="AM305" s="262">
        <f>IF(AL305="","",(VLOOKUP(AL305,PD!G:H,2,FALSE)))</f>
        <v>1</v>
      </c>
      <c r="AN305" s="318" t="s">
        <v>925</v>
      </c>
      <c r="AO305" s="309">
        <v>1986</v>
      </c>
      <c r="AP305" s="319" t="s">
        <v>925</v>
      </c>
      <c r="AQ305" s="266">
        <v>1986</v>
      </c>
      <c r="AR305" s="267">
        <f t="shared" si="153"/>
        <v>28</v>
      </c>
      <c r="AS305" s="293"/>
      <c r="AT305" s="311"/>
      <c r="AU305" s="312">
        <v>60000</v>
      </c>
      <c r="AV305" s="313"/>
      <c r="AW305" s="314"/>
      <c r="AX305" s="296">
        <v>1</v>
      </c>
      <c r="AY305" s="315" t="s">
        <v>227</v>
      </c>
      <c r="AZ305" s="248">
        <f>IF(AY305="","",(VLOOKUP(AY305,PD!J:K,2,FALSE)))</f>
        <v>2</v>
      </c>
      <c r="BA305" s="300">
        <v>2014</v>
      </c>
      <c r="BB305" s="316"/>
      <c r="BC305" s="291"/>
      <c r="BD305" s="292"/>
      <c r="BE305" s="301"/>
      <c r="BF305" s="274">
        <f t="shared" si="154"/>
        <v>0</v>
      </c>
      <c r="BG305" s="275" t="str">
        <f t="shared" si="155"/>
        <v/>
      </c>
      <c r="BH305" s="276" t="str">
        <f t="shared" si="156"/>
        <v/>
      </c>
      <c r="BI305" s="276" t="str">
        <f t="shared" si="157"/>
        <v/>
      </c>
      <c r="BJ305" s="276" t="str">
        <f t="shared" si="158"/>
        <v/>
      </c>
      <c r="BK305" s="276" t="str">
        <f t="shared" si="159"/>
        <v/>
      </c>
      <c r="BL305" s="276" t="str">
        <f t="shared" si="160"/>
        <v/>
      </c>
      <c r="BM305" s="276" t="str">
        <f t="shared" si="161"/>
        <v/>
      </c>
      <c r="BN305" s="276" t="str">
        <f t="shared" si="162"/>
        <v/>
      </c>
      <c r="BO305" s="276" t="str">
        <f t="shared" si="163"/>
        <v/>
      </c>
      <c r="BP305" s="277" t="str">
        <f t="shared" si="164"/>
        <v/>
      </c>
      <c r="BQ305" s="278"/>
      <c r="BR305" s="279"/>
      <c r="BS305" s="280"/>
      <c r="BT305" s="274">
        <f t="shared" si="165"/>
        <v>0</v>
      </c>
      <c r="BU305" s="275" t="str">
        <f t="shared" si="166"/>
        <v/>
      </c>
      <c r="BV305" s="276" t="str">
        <f t="shared" si="167"/>
        <v/>
      </c>
      <c r="BW305" s="276" t="str">
        <f t="shared" si="168"/>
        <v/>
      </c>
      <c r="BX305" s="276" t="str">
        <f t="shared" si="169"/>
        <v/>
      </c>
      <c r="BY305" s="276" t="str">
        <f t="shared" si="170"/>
        <v/>
      </c>
      <c r="BZ305" s="276" t="str">
        <f t="shared" si="171"/>
        <v/>
      </c>
      <c r="CA305" s="276" t="str">
        <f t="shared" si="172"/>
        <v/>
      </c>
      <c r="CB305" s="276" t="str">
        <f t="shared" si="173"/>
        <v/>
      </c>
      <c r="CC305" s="276" t="str">
        <f t="shared" si="174"/>
        <v/>
      </c>
      <c r="CD305" s="276" t="str">
        <f t="shared" si="175"/>
        <v/>
      </c>
      <c r="CE305" s="277" t="str">
        <f t="shared" si="176"/>
        <v/>
      </c>
      <c r="CF305" s="278"/>
      <c r="CG305" s="281"/>
      <c r="CH305" s="281"/>
      <c r="CI305" s="281"/>
      <c r="CJ305" s="280"/>
      <c r="CK305" s="282">
        <f t="shared" si="177"/>
        <v>0</v>
      </c>
      <c r="CL305" s="283">
        <f t="shared" si="178"/>
        <v>600000</v>
      </c>
      <c r="CM305" s="284">
        <f t="shared" si="179"/>
        <v>0</v>
      </c>
      <c r="CN305" s="284">
        <f t="shared" si="180"/>
        <v>599999</v>
      </c>
      <c r="CO305" s="284">
        <f t="shared" si="181"/>
        <v>1</v>
      </c>
      <c r="CP305" s="280">
        <f t="shared" si="182"/>
        <v>1</v>
      </c>
      <c r="CQ305" s="285"/>
      <c r="CR305" s="291"/>
      <c r="CS305" s="293"/>
      <c r="CV305" s="291"/>
      <c r="CW305" s="292"/>
      <c r="CX305" s="292"/>
      <c r="CY305" s="292"/>
      <c r="CZ305" s="292"/>
      <c r="DA305" s="292"/>
      <c r="DB305" s="292"/>
      <c r="DC305" s="292"/>
      <c r="DD305" s="292"/>
      <c r="DE305" s="293"/>
      <c r="DF305" s="291"/>
      <c r="DG305" s="292"/>
      <c r="DH305" s="292"/>
      <c r="DI305" s="292"/>
      <c r="DJ305" s="292"/>
      <c r="DK305" s="292"/>
      <c r="DL305" s="292"/>
      <c r="DM305" s="292"/>
      <c r="DN305" s="292"/>
      <c r="DO305" s="292"/>
      <c r="DP305" s="293"/>
      <c r="DQ305" s="141"/>
      <c r="DR305" s="291"/>
      <c r="DS305" s="292"/>
      <c r="DT305" s="292"/>
      <c r="DU305" s="292"/>
      <c r="DV305" s="292"/>
      <c r="DW305" s="292"/>
      <c r="DX305" s="292"/>
      <c r="DY305" s="292"/>
      <c r="DZ305" s="292"/>
      <c r="EA305" s="292"/>
      <c r="EB305" s="292"/>
      <c r="EC305" s="292"/>
      <c r="ED305" s="292"/>
      <c r="EE305" s="292"/>
      <c r="EF305" s="301"/>
      <c r="EG305" s="301"/>
      <c r="EH305" s="301"/>
      <c r="EI305" s="301"/>
      <c r="EJ305" s="301"/>
      <c r="EK305" s="301"/>
      <c r="EL305" s="301"/>
      <c r="EM305" s="301"/>
      <c r="EN305" s="301"/>
      <c r="EO305" s="317"/>
      <c r="EP305" s="301"/>
      <c r="EQ305" s="293"/>
      <c r="ES305" s="288">
        <f t="shared" si="183"/>
        <v>2014</v>
      </c>
      <c r="ET305" s="289">
        <f t="shared" si="184"/>
        <v>0</v>
      </c>
      <c r="EU305" s="290">
        <f t="shared" si="185"/>
        <v>0</v>
      </c>
      <c r="EV305" s="290">
        <f t="shared" si="186"/>
        <v>0</v>
      </c>
      <c r="EW305" s="290">
        <f t="shared" si="187"/>
        <v>0</v>
      </c>
      <c r="EX305" s="291"/>
      <c r="EY305" s="292"/>
      <c r="EZ305" s="292"/>
      <c r="FA305" s="293"/>
      <c r="FB305" s="294">
        <f t="shared" si="188"/>
        <v>0</v>
      </c>
    </row>
    <row r="306" spans="1:158" s="287" customFormat="1" x14ac:dyDescent="0.15">
      <c r="A306" s="296">
        <v>292</v>
      </c>
      <c r="B306" s="297"/>
      <c r="C306" s="298" t="s">
        <v>161</v>
      </c>
      <c r="D306" s="248">
        <f>IF(C306="","",(VLOOKUP(C306,PD!A:B,2,FALSE)))</f>
        <v>12</v>
      </c>
      <c r="E306" s="299" t="s">
        <v>412</v>
      </c>
      <c r="F306" s="299" t="s">
        <v>393</v>
      </c>
      <c r="G306" s="292" t="s">
        <v>908</v>
      </c>
      <c r="H306" s="300">
        <v>9</v>
      </c>
      <c r="I306" s="292" t="s">
        <v>920</v>
      </c>
      <c r="J306" s="300">
        <v>8</v>
      </c>
      <c r="K306" s="293"/>
      <c r="L306" s="291"/>
      <c r="M306" s="292" t="s">
        <v>391</v>
      </c>
      <c r="N306" s="301"/>
      <c r="O306" s="302">
        <v>1</v>
      </c>
      <c r="P306" s="300">
        <v>15</v>
      </c>
      <c r="Q306" s="303">
        <v>16</v>
      </c>
      <c r="R306" s="302">
        <v>1</v>
      </c>
      <c r="S306" s="292"/>
      <c r="T306" s="300"/>
      <c r="U306" s="293"/>
      <c r="V306" s="296" t="s">
        <v>225</v>
      </c>
      <c r="W306" s="292" t="s">
        <v>921</v>
      </c>
      <c r="X306" s="292"/>
      <c r="Y306" s="292"/>
      <c r="Z306" s="303"/>
      <c r="AA306" s="291"/>
      <c r="AB306" s="300"/>
      <c r="AC306" s="293"/>
      <c r="AD306" s="304"/>
      <c r="AE306" s="301"/>
      <c r="AF306" s="296">
        <v>1</v>
      </c>
      <c r="AG306" s="297">
        <v>2</v>
      </c>
      <c r="AH306" s="305">
        <v>83</v>
      </c>
      <c r="AI306" s="306" t="s">
        <v>407</v>
      </c>
      <c r="AJ306" s="302">
        <v>47</v>
      </c>
      <c r="AK306" s="260">
        <f>IF(AJ306="","",(VLOOKUP(AJ306,償却率表!A:B,2,FALSE)))</f>
        <v>2.1999999999999999E-2</v>
      </c>
      <c r="AL306" s="307" t="s">
        <v>153</v>
      </c>
      <c r="AM306" s="262">
        <f>IF(AL306="","",(VLOOKUP(AL306,PD!G:H,2,FALSE)))</f>
        <v>1</v>
      </c>
      <c r="AN306" s="318" t="s">
        <v>926</v>
      </c>
      <c r="AO306" s="309">
        <v>1990</v>
      </c>
      <c r="AP306" s="319" t="s">
        <v>926</v>
      </c>
      <c r="AQ306" s="266">
        <v>1990</v>
      </c>
      <c r="AR306" s="267">
        <f t="shared" si="153"/>
        <v>24</v>
      </c>
      <c r="AS306" s="293"/>
      <c r="AT306" s="311"/>
      <c r="AU306" s="312"/>
      <c r="AV306" s="313">
        <v>13810000</v>
      </c>
      <c r="AW306" s="314"/>
      <c r="AX306" s="296">
        <v>1</v>
      </c>
      <c r="AY306" s="315" t="s">
        <v>438</v>
      </c>
      <c r="AZ306" s="248">
        <f>IF(AY306="","",(VLOOKUP(AY306,PD!J:K,2,FALSE)))</f>
        <v>3</v>
      </c>
      <c r="BA306" s="300">
        <v>2014</v>
      </c>
      <c r="BB306" s="316"/>
      <c r="BC306" s="291"/>
      <c r="BD306" s="292"/>
      <c r="BE306" s="301"/>
      <c r="BF306" s="274">
        <f t="shared" si="154"/>
        <v>0</v>
      </c>
      <c r="BG306" s="275" t="str">
        <f t="shared" si="155"/>
        <v/>
      </c>
      <c r="BH306" s="276" t="str">
        <f t="shared" si="156"/>
        <v/>
      </c>
      <c r="BI306" s="276" t="str">
        <f t="shared" si="157"/>
        <v/>
      </c>
      <c r="BJ306" s="276" t="str">
        <f t="shared" si="158"/>
        <v/>
      </c>
      <c r="BK306" s="276" t="str">
        <f t="shared" si="159"/>
        <v/>
      </c>
      <c r="BL306" s="276" t="str">
        <f t="shared" si="160"/>
        <v/>
      </c>
      <c r="BM306" s="276" t="str">
        <f t="shared" si="161"/>
        <v/>
      </c>
      <c r="BN306" s="276" t="str">
        <f t="shared" si="162"/>
        <v/>
      </c>
      <c r="BO306" s="276" t="str">
        <f t="shared" si="163"/>
        <v/>
      </c>
      <c r="BP306" s="277" t="str">
        <f t="shared" si="164"/>
        <v/>
      </c>
      <c r="BQ306" s="278"/>
      <c r="BR306" s="279"/>
      <c r="BS306" s="280"/>
      <c r="BT306" s="274">
        <f t="shared" si="165"/>
        <v>0</v>
      </c>
      <c r="BU306" s="275" t="str">
        <f t="shared" si="166"/>
        <v/>
      </c>
      <c r="BV306" s="276" t="str">
        <f t="shared" si="167"/>
        <v/>
      </c>
      <c r="BW306" s="276" t="str">
        <f t="shared" si="168"/>
        <v/>
      </c>
      <c r="BX306" s="276" t="str">
        <f t="shared" si="169"/>
        <v/>
      </c>
      <c r="BY306" s="276" t="str">
        <f t="shared" si="170"/>
        <v/>
      </c>
      <c r="BZ306" s="276" t="str">
        <f t="shared" si="171"/>
        <v/>
      </c>
      <c r="CA306" s="276" t="str">
        <f t="shared" si="172"/>
        <v/>
      </c>
      <c r="CB306" s="276" t="str">
        <f t="shared" si="173"/>
        <v/>
      </c>
      <c r="CC306" s="276" t="str">
        <f t="shared" si="174"/>
        <v/>
      </c>
      <c r="CD306" s="276" t="str">
        <f t="shared" si="175"/>
        <v/>
      </c>
      <c r="CE306" s="277" t="str">
        <f t="shared" si="176"/>
        <v/>
      </c>
      <c r="CF306" s="278"/>
      <c r="CG306" s="281"/>
      <c r="CH306" s="281"/>
      <c r="CI306" s="281"/>
      <c r="CJ306" s="280"/>
      <c r="CK306" s="282">
        <f t="shared" si="177"/>
        <v>0</v>
      </c>
      <c r="CL306" s="283">
        <f t="shared" si="178"/>
        <v>13810000</v>
      </c>
      <c r="CM306" s="284">
        <f t="shared" si="179"/>
        <v>303820</v>
      </c>
      <c r="CN306" s="284">
        <f t="shared" si="180"/>
        <v>7291680</v>
      </c>
      <c r="CO306" s="284">
        <f t="shared" si="181"/>
        <v>6518320</v>
      </c>
      <c r="CP306" s="280">
        <f t="shared" si="182"/>
        <v>6822140</v>
      </c>
      <c r="CQ306" s="285"/>
      <c r="CR306" s="291"/>
      <c r="CS306" s="293"/>
      <c r="CV306" s="291"/>
      <c r="CW306" s="292"/>
      <c r="CX306" s="292"/>
      <c r="CY306" s="292"/>
      <c r="CZ306" s="292"/>
      <c r="DA306" s="292"/>
      <c r="DB306" s="292"/>
      <c r="DC306" s="292"/>
      <c r="DD306" s="292"/>
      <c r="DE306" s="293"/>
      <c r="DF306" s="291"/>
      <c r="DG306" s="292"/>
      <c r="DH306" s="292"/>
      <c r="DI306" s="292"/>
      <c r="DJ306" s="292"/>
      <c r="DK306" s="292"/>
      <c r="DL306" s="292"/>
      <c r="DM306" s="292"/>
      <c r="DN306" s="292"/>
      <c r="DO306" s="292"/>
      <c r="DP306" s="293"/>
      <c r="DQ306" s="141"/>
      <c r="DR306" s="291"/>
      <c r="DS306" s="292"/>
      <c r="DT306" s="292"/>
      <c r="DU306" s="292"/>
      <c r="DV306" s="292"/>
      <c r="DW306" s="292"/>
      <c r="DX306" s="292"/>
      <c r="DY306" s="292"/>
      <c r="DZ306" s="292"/>
      <c r="EA306" s="292"/>
      <c r="EB306" s="292"/>
      <c r="EC306" s="292"/>
      <c r="ED306" s="292"/>
      <c r="EE306" s="292"/>
      <c r="EF306" s="301"/>
      <c r="EG306" s="301"/>
      <c r="EH306" s="301"/>
      <c r="EI306" s="301"/>
      <c r="EJ306" s="301"/>
      <c r="EK306" s="301"/>
      <c r="EL306" s="301"/>
      <c r="EM306" s="301"/>
      <c r="EN306" s="301"/>
      <c r="EO306" s="317"/>
      <c r="EP306" s="301"/>
      <c r="EQ306" s="293"/>
      <c r="ES306" s="288">
        <f t="shared" si="183"/>
        <v>2014</v>
      </c>
      <c r="ET306" s="289">
        <f t="shared" si="184"/>
        <v>0</v>
      </c>
      <c r="EU306" s="290">
        <f t="shared" si="185"/>
        <v>0</v>
      </c>
      <c r="EV306" s="290">
        <f t="shared" si="186"/>
        <v>0</v>
      </c>
      <c r="EW306" s="290">
        <f t="shared" si="187"/>
        <v>0</v>
      </c>
      <c r="EX306" s="291"/>
      <c r="EY306" s="292"/>
      <c r="EZ306" s="292"/>
      <c r="FA306" s="293"/>
      <c r="FB306" s="294">
        <f t="shared" si="188"/>
        <v>0</v>
      </c>
    </row>
    <row r="307" spans="1:158" s="287" customFormat="1" x14ac:dyDescent="0.15">
      <c r="A307" s="296">
        <v>293</v>
      </c>
      <c r="B307" s="297"/>
      <c r="C307" s="298" t="s">
        <v>161</v>
      </c>
      <c r="D307" s="248">
        <f>IF(C307="","",(VLOOKUP(C307,PD!A:B,2,FALSE)))</f>
        <v>12</v>
      </c>
      <c r="E307" s="299" t="s">
        <v>412</v>
      </c>
      <c r="F307" s="299" t="s">
        <v>927</v>
      </c>
      <c r="G307" s="292" t="s">
        <v>846</v>
      </c>
      <c r="H307" s="300">
        <v>9</v>
      </c>
      <c r="I307" s="292" t="s">
        <v>920</v>
      </c>
      <c r="J307" s="300">
        <v>8</v>
      </c>
      <c r="K307" s="293"/>
      <c r="L307" s="291"/>
      <c r="M307" s="292" t="s">
        <v>391</v>
      </c>
      <c r="N307" s="301"/>
      <c r="O307" s="302">
        <v>1</v>
      </c>
      <c r="P307" s="300">
        <v>15</v>
      </c>
      <c r="Q307" s="303">
        <v>16</v>
      </c>
      <c r="R307" s="302">
        <v>1</v>
      </c>
      <c r="S307" s="292"/>
      <c r="T307" s="300"/>
      <c r="U307" s="293"/>
      <c r="V307" s="296" t="s">
        <v>225</v>
      </c>
      <c r="W307" s="292" t="s">
        <v>921</v>
      </c>
      <c r="X307" s="292"/>
      <c r="Y307" s="292"/>
      <c r="Z307" s="303"/>
      <c r="AA307" s="291"/>
      <c r="AB307" s="300"/>
      <c r="AC307" s="293"/>
      <c r="AD307" s="304"/>
      <c r="AE307" s="301"/>
      <c r="AF307" s="296">
        <v>2</v>
      </c>
      <c r="AG307" s="297">
        <v>2</v>
      </c>
      <c r="AH307" s="305">
        <v>436</v>
      </c>
      <c r="AI307" s="306" t="s">
        <v>407</v>
      </c>
      <c r="AJ307" s="302">
        <v>47</v>
      </c>
      <c r="AK307" s="260">
        <f>IF(AJ307="","",(VLOOKUP(AJ307,償却率表!A:B,2,FALSE)))</f>
        <v>2.1999999999999999E-2</v>
      </c>
      <c r="AL307" s="307" t="s">
        <v>153</v>
      </c>
      <c r="AM307" s="262">
        <f>IF(AL307="","",(VLOOKUP(AL307,PD!G:H,2,FALSE)))</f>
        <v>1</v>
      </c>
      <c r="AN307" s="318" t="s">
        <v>926</v>
      </c>
      <c r="AO307" s="309">
        <v>1990</v>
      </c>
      <c r="AP307" s="319" t="s">
        <v>926</v>
      </c>
      <c r="AQ307" s="266">
        <v>1990</v>
      </c>
      <c r="AR307" s="267">
        <f t="shared" si="153"/>
        <v>24</v>
      </c>
      <c r="AS307" s="293"/>
      <c r="AT307" s="311"/>
      <c r="AU307" s="312"/>
      <c r="AV307" s="313">
        <v>72550000</v>
      </c>
      <c r="AW307" s="314"/>
      <c r="AX307" s="296">
        <v>1</v>
      </c>
      <c r="AY307" s="315" t="s">
        <v>438</v>
      </c>
      <c r="AZ307" s="248">
        <f>IF(AY307="","",(VLOOKUP(AY307,PD!J:K,2,FALSE)))</f>
        <v>3</v>
      </c>
      <c r="BA307" s="300">
        <v>2014</v>
      </c>
      <c r="BB307" s="316"/>
      <c r="BC307" s="291"/>
      <c r="BD307" s="292"/>
      <c r="BE307" s="301"/>
      <c r="BF307" s="274">
        <f t="shared" si="154"/>
        <v>0</v>
      </c>
      <c r="BG307" s="275" t="str">
        <f t="shared" si="155"/>
        <v/>
      </c>
      <c r="BH307" s="276" t="str">
        <f t="shared" si="156"/>
        <v/>
      </c>
      <c r="BI307" s="276" t="str">
        <f t="shared" si="157"/>
        <v/>
      </c>
      <c r="BJ307" s="276" t="str">
        <f t="shared" si="158"/>
        <v/>
      </c>
      <c r="BK307" s="276" t="str">
        <f t="shared" si="159"/>
        <v/>
      </c>
      <c r="BL307" s="276" t="str">
        <f t="shared" si="160"/>
        <v/>
      </c>
      <c r="BM307" s="276" t="str">
        <f t="shared" si="161"/>
        <v/>
      </c>
      <c r="BN307" s="276" t="str">
        <f t="shared" si="162"/>
        <v/>
      </c>
      <c r="BO307" s="276" t="str">
        <f t="shared" si="163"/>
        <v/>
      </c>
      <c r="BP307" s="277" t="str">
        <f t="shared" si="164"/>
        <v/>
      </c>
      <c r="BQ307" s="278"/>
      <c r="BR307" s="279"/>
      <c r="BS307" s="280"/>
      <c r="BT307" s="274">
        <f t="shared" si="165"/>
        <v>0</v>
      </c>
      <c r="BU307" s="275" t="str">
        <f t="shared" si="166"/>
        <v/>
      </c>
      <c r="BV307" s="276" t="str">
        <f t="shared" si="167"/>
        <v/>
      </c>
      <c r="BW307" s="276" t="str">
        <f t="shared" si="168"/>
        <v/>
      </c>
      <c r="BX307" s="276" t="str">
        <f t="shared" si="169"/>
        <v/>
      </c>
      <c r="BY307" s="276" t="str">
        <f t="shared" si="170"/>
        <v/>
      </c>
      <c r="BZ307" s="276" t="str">
        <f t="shared" si="171"/>
        <v/>
      </c>
      <c r="CA307" s="276" t="str">
        <f t="shared" si="172"/>
        <v/>
      </c>
      <c r="CB307" s="276" t="str">
        <f t="shared" si="173"/>
        <v/>
      </c>
      <c r="CC307" s="276" t="str">
        <f t="shared" si="174"/>
        <v/>
      </c>
      <c r="CD307" s="276" t="str">
        <f t="shared" si="175"/>
        <v/>
      </c>
      <c r="CE307" s="277" t="str">
        <f t="shared" si="176"/>
        <v/>
      </c>
      <c r="CF307" s="278"/>
      <c r="CG307" s="281"/>
      <c r="CH307" s="281"/>
      <c r="CI307" s="281"/>
      <c r="CJ307" s="280"/>
      <c r="CK307" s="282">
        <f t="shared" si="177"/>
        <v>0</v>
      </c>
      <c r="CL307" s="283">
        <f t="shared" si="178"/>
        <v>72550000</v>
      </c>
      <c r="CM307" s="284">
        <f t="shared" si="179"/>
        <v>1596100</v>
      </c>
      <c r="CN307" s="284">
        <f t="shared" si="180"/>
        <v>38306400</v>
      </c>
      <c r="CO307" s="284">
        <f t="shared" si="181"/>
        <v>34243600</v>
      </c>
      <c r="CP307" s="280">
        <f t="shared" si="182"/>
        <v>35839700</v>
      </c>
      <c r="CQ307" s="285"/>
      <c r="CR307" s="291"/>
      <c r="CS307" s="293"/>
      <c r="CV307" s="291"/>
      <c r="CW307" s="292"/>
      <c r="CX307" s="292"/>
      <c r="CY307" s="292"/>
      <c r="CZ307" s="292"/>
      <c r="DA307" s="292"/>
      <c r="DB307" s="292"/>
      <c r="DC307" s="292"/>
      <c r="DD307" s="292"/>
      <c r="DE307" s="293"/>
      <c r="DF307" s="291"/>
      <c r="DG307" s="292"/>
      <c r="DH307" s="292"/>
      <c r="DI307" s="292"/>
      <c r="DJ307" s="292"/>
      <c r="DK307" s="292"/>
      <c r="DL307" s="292"/>
      <c r="DM307" s="292"/>
      <c r="DN307" s="292"/>
      <c r="DO307" s="292"/>
      <c r="DP307" s="293"/>
      <c r="DQ307" s="141"/>
      <c r="DR307" s="291"/>
      <c r="DS307" s="292"/>
      <c r="DT307" s="292"/>
      <c r="DU307" s="292"/>
      <c r="DV307" s="292"/>
      <c r="DW307" s="292"/>
      <c r="DX307" s="292"/>
      <c r="DY307" s="292"/>
      <c r="DZ307" s="292"/>
      <c r="EA307" s="292"/>
      <c r="EB307" s="292"/>
      <c r="EC307" s="292"/>
      <c r="ED307" s="292"/>
      <c r="EE307" s="292"/>
      <c r="EF307" s="301"/>
      <c r="EG307" s="301"/>
      <c r="EH307" s="301"/>
      <c r="EI307" s="301"/>
      <c r="EJ307" s="301"/>
      <c r="EK307" s="301"/>
      <c r="EL307" s="301"/>
      <c r="EM307" s="301"/>
      <c r="EN307" s="301"/>
      <c r="EO307" s="317"/>
      <c r="EP307" s="301"/>
      <c r="EQ307" s="293"/>
      <c r="ES307" s="288">
        <f t="shared" si="183"/>
        <v>2014</v>
      </c>
      <c r="ET307" s="289">
        <f t="shared" si="184"/>
        <v>0</v>
      </c>
      <c r="EU307" s="290">
        <f t="shared" si="185"/>
        <v>0</v>
      </c>
      <c r="EV307" s="290">
        <f t="shared" si="186"/>
        <v>0</v>
      </c>
      <c r="EW307" s="290">
        <f t="shared" si="187"/>
        <v>0</v>
      </c>
      <c r="EX307" s="291"/>
      <c r="EY307" s="292"/>
      <c r="EZ307" s="292"/>
      <c r="FA307" s="293"/>
      <c r="FB307" s="294">
        <f t="shared" si="188"/>
        <v>0</v>
      </c>
    </row>
    <row r="308" spans="1:158" s="287" customFormat="1" x14ac:dyDescent="0.15">
      <c r="A308" s="296">
        <v>294</v>
      </c>
      <c r="B308" s="297"/>
      <c r="C308" s="298" t="s">
        <v>161</v>
      </c>
      <c r="D308" s="248">
        <f>IF(C308="","",(VLOOKUP(C308,PD!A:B,2,FALSE)))</f>
        <v>12</v>
      </c>
      <c r="E308" s="299" t="s">
        <v>412</v>
      </c>
      <c r="F308" s="299" t="s">
        <v>393</v>
      </c>
      <c r="G308" s="292" t="s">
        <v>411</v>
      </c>
      <c r="H308" s="300">
        <v>9</v>
      </c>
      <c r="I308" s="292" t="s">
        <v>920</v>
      </c>
      <c r="J308" s="300">
        <v>8</v>
      </c>
      <c r="K308" s="293"/>
      <c r="L308" s="291"/>
      <c r="M308" s="292" t="s">
        <v>391</v>
      </c>
      <c r="N308" s="301"/>
      <c r="O308" s="302">
        <v>1</v>
      </c>
      <c r="P308" s="300">
        <v>15</v>
      </c>
      <c r="Q308" s="303">
        <v>16</v>
      </c>
      <c r="R308" s="302">
        <v>1</v>
      </c>
      <c r="S308" s="292"/>
      <c r="T308" s="300"/>
      <c r="U308" s="293"/>
      <c r="V308" s="296" t="s">
        <v>225</v>
      </c>
      <c r="W308" s="292" t="s">
        <v>921</v>
      </c>
      <c r="X308" s="292"/>
      <c r="Y308" s="292"/>
      <c r="Z308" s="303"/>
      <c r="AA308" s="291"/>
      <c r="AB308" s="300"/>
      <c r="AC308" s="293"/>
      <c r="AD308" s="304"/>
      <c r="AE308" s="301"/>
      <c r="AF308" s="296">
        <v>1</v>
      </c>
      <c r="AG308" s="297">
        <v>5</v>
      </c>
      <c r="AH308" s="305">
        <v>64.59</v>
      </c>
      <c r="AI308" s="306" t="s">
        <v>407</v>
      </c>
      <c r="AJ308" s="302">
        <v>15</v>
      </c>
      <c r="AK308" s="260">
        <f>IF(AJ308="","",(VLOOKUP(AJ308,償却率表!A:B,2,FALSE)))</f>
        <v>6.7000000000000004E-2</v>
      </c>
      <c r="AL308" s="307" t="s">
        <v>153</v>
      </c>
      <c r="AM308" s="262">
        <f>IF(AL308="","",(VLOOKUP(AL308,PD!G:H,2,FALSE)))</f>
        <v>1</v>
      </c>
      <c r="AN308" s="318" t="s">
        <v>928</v>
      </c>
      <c r="AO308" s="309">
        <v>1991</v>
      </c>
      <c r="AP308" s="319" t="s">
        <v>928</v>
      </c>
      <c r="AQ308" s="266">
        <v>1991</v>
      </c>
      <c r="AR308" s="267">
        <f t="shared" si="153"/>
        <v>23</v>
      </c>
      <c r="AS308" s="293" t="s">
        <v>226</v>
      </c>
      <c r="AT308" s="311"/>
      <c r="AU308" s="312"/>
      <c r="AV308" s="313">
        <v>11340000</v>
      </c>
      <c r="AW308" s="314"/>
      <c r="AX308" s="296">
        <v>1</v>
      </c>
      <c r="AY308" s="315" t="s">
        <v>438</v>
      </c>
      <c r="AZ308" s="248">
        <f>IF(AY308="","",(VLOOKUP(AY308,PD!J:K,2,FALSE)))</f>
        <v>3</v>
      </c>
      <c r="BA308" s="300">
        <v>2014</v>
      </c>
      <c r="BB308" s="316"/>
      <c r="BC308" s="291"/>
      <c r="BD308" s="292"/>
      <c r="BE308" s="301"/>
      <c r="BF308" s="274">
        <f t="shared" si="154"/>
        <v>0</v>
      </c>
      <c r="BG308" s="275" t="str">
        <f t="shared" si="155"/>
        <v/>
      </c>
      <c r="BH308" s="276" t="str">
        <f t="shared" si="156"/>
        <v/>
      </c>
      <c r="BI308" s="276" t="str">
        <f t="shared" si="157"/>
        <v/>
      </c>
      <c r="BJ308" s="276" t="str">
        <f t="shared" si="158"/>
        <v/>
      </c>
      <c r="BK308" s="276" t="str">
        <f t="shared" si="159"/>
        <v/>
      </c>
      <c r="BL308" s="276" t="str">
        <f t="shared" si="160"/>
        <v/>
      </c>
      <c r="BM308" s="276" t="str">
        <f t="shared" si="161"/>
        <v/>
      </c>
      <c r="BN308" s="276" t="str">
        <f t="shared" si="162"/>
        <v/>
      </c>
      <c r="BO308" s="276" t="str">
        <f t="shared" si="163"/>
        <v/>
      </c>
      <c r="BP308" s="277" t="str">
        <f t="shared" si="164"/>
        <v/>
      </c>
      <c r="BQ308" s="278"/>
      <c r="BR308" s="279"/>
      <c r="BS308" s="280"/>
      <c r="BT308" s="274">
        <f t="shared" si="165"/>
        <v>0</v>
      </c>
      <c r="BU308" s="275" t="str">
        <f t="shared" si="166"/>
        <v/>
      </c>
      <c r="BV308" s="276" t="str">
        <f t="shared" si="167"/>
        <v/>
      </c>
      <c r="BW308" s="276" t="str">
        <f t="shared" si="168"/>
        <v/>
      </c>
      <c r="BX308" s="276" t="str">
        <f t="shared" si="169"/>
        <v/>
      </c>
      <c r="BY308" s="276" t="str">
        <f t="shared" si="170"/>
        <v/>
      </c>
      <c r="BZ308" s="276" t="str">
        <f t="shared" si="171"/>
        <v/>
      </c>
      <c r="CA308" s="276" t="str">
        <f t="shared" si="172"/>
        <v/>
      </c>
      <c r="CB308" s="276" t="str">
        <f t="shared" si="173"/>
        <v/>
      </c>
      <c r="CC308" s="276" t="str">
        <f t="shared" si="174"/>
        <v/>
      </c>
      <c r="CD308" s="276" t="str">
        <f t="shared" si="175"/>
        <v/>
      </c>
      <c r="CE308" s="277" t="str">
        <f t="shared" si="176"/>
        <v/>
      </c>
      <c r="CF308" s="278"/>
      <c r="CG308" s="281"/>
      <c r="CH308" s="281"/>
      <c r="CI308" s="281"/>
      <c r="CJ308" s="280"/>
      <c r="CK308" s="282">
        <f t="shared" si="177"/>
        <v>0</v>
      </c>
      <c r="CL308" s="283">
        <f t="shared" si="178"/>
        <v>11340000</v>
      </c>
      <c r="CM308" s="284">
        <f t="shared" si="179"/>
        <v>0</v>
      </c>
      <c r="CN308" s="284">
        <f t="shared" si="180"/>
        <v>11339999</v>
      </c>
      <c r="CO308" s="284">
        <f t="shared" si="181"/>
        <v>1</v>
      </c>
      <c r="CP308" s="280">
        <f t="shared" si="182"/>
        <v>1</v>
      </c>
      <c r="CQ308" s="285"/>
      <c r="CR308" s="291"/>
      <c r="CS308" s="293"/>
      <c r="CV308" s="291"/>
      <c r="CW308" s="292"/>
      <c r="CX308" s="292"/>
      <c r="CY308" s="292"/>
      <c r="CZ308" s="292"/>
      <c r="DA308" s="292"/>
      <c r="DB308" s="292"/>
      <c r="DC308" s="292"/>
      <c r="DD308" s="292"/>
      <c r="DE308" s="293"/>
      <c r="DF308" s="291"/>
      <c r="DG308" s="292"/>
      <c r="DH308" s="292"/>
      <c r="DI308" s="292"/>
      <c r="DJ308" s="292"/>
      <c r="DK308" s="292"/>
      <c r="DL308" s="292"/>
      <c r="DM308" s="292"/>
      <c r="DN308" s="292"/>
      <c r="DO308" s="292"/>
      <c r="DP308" s="293"/>
      <c r="DQ308" s="141"/>
      <c r="DR308" s="291"/>
      <c r="DS308" s="292"/>
      <c r="DT308" s="292"/>
      <c r="DU308" s="292"/>
      <c r="DV308" s="292"/>
      <c r="DW308" s="292"/>
      <c r="DX308" s="292"/>
      <c r="DY308" s="292"/>
      <c r="DZ308" s="292"/>
      <c r="EA308" s="292"/>
      <c r="EB308" s="292"/>
      <c r="EC308" s="292"/>
      <c r="ED308" s="292"/>
      <c r="EE308" s="292"/>
      <c r="EF308" s="301"/>
      <c r="EG308" s="301"/>
      <c r="EH308" s="301"/>
      <c r="EI308" s="301"/>
      <c r="EJ308" s="301"/>
      <c r="EK308" s="301"/>
      <c r="EL308" s="301"/>
      <c r="EM308" s="301"/>
      <c r="EN308" s="301"/>
      <c r="EO308" s="317"/>
      <c r="EP308" s="301"/>
      <c r="EQ308" s="293"/>
      <c r="ES308" s="288">
        <f t="shared" si="183"/>
        <v>2014</v>
      </c>
      <c r="ET308" s="289">
        <f t="shared" si="184"/>
        <v>0</v>
      </c>
      <c r="EU308" s="290">
        <f t="shared" si="185"/>
        <v>0</v>
      </c>
      <c r="EV308" s="290">
        <f t="shared" si="186"/>
        <v>0</v>
      </c>
      <c r="EW308" s="290">
        <f t="shared" si="187"/>
        <v>0</v>
      </c>
      <c r="EX308" s="291"/>
      <c r="EY308" s="292"/>
      <c r="EZ308" s="292"/>
      <c r="FA308" s="293"/>
      <c r="FB308" s="294">
        <f t="shared" si="188"/>
        <v>0</v>
      </c>
    </row>
    <row r="309" spans="1:158" s="287" customFormat="1" x14ac:dyDescent="0.15">
      <c r="A309" s="296">
        <v>295</v>
      </c>
      <c r="B309" s="297"/>
      <c r="C309" s="298" t="s">
        <v>161</v>
      </c>
      <c r="D309" s="248">
        <f>IF(C309="","",(VLOOKUP(C309,PD!A:B,2,FALSE)))</f>
        <v>12</v>
      </c>
      <c r="E309" s="299" t="s">
        <v>412</v>
      </c>
      <c r="F309" s="299" t="s">
        <v>393</v>
      </c>
      <c r="G309" s="292" t="s">
        <v>846</v>
      </c>
      <c r="H309" s="300">
        <v>9</v>
      </c>
      <c r="I309" s="292" t="s">
        <v>920</v>
      </c>
      <c r="J309" s="300">
        <v>8</v>
      </c>
      <c r="K309" s="293"/>
      <c r="L309" s="291"/>
      <c r="M309" s="292" t="s">
        <v>391</v>
      </c>
      <c r="N309" s="301"/>
      <c r="O309" s="302">
        <v>1</v>
      </c>
      <c r="P309" s="300">
        <v>15</v>
      </c>
      <c r="Q309" s="303">
        <v>16</v>
      </c>
      <c r="R309" s="302">
        <v>1</v>
      </c>
      <c r="S309" s="292"/>
      <c r="T309" s="300"/>
      <c r="U309" s="293"/>
      <c r="V309" s="296" t="s">
        <v>225</v>
      </c>
      <c r="W309" s="292" t="s">
        <v>921</v>
      </c>
      <c r="X309" s="292"/>
      <c r="Y309" s="292"/>
      <c r="Z309" s="303"/>
      <c r="AA309" s="291"/>
      <c r="AB309" s="300"/>
      <c r="AC309" s="293"/>
      <c r="AD309" s="304"/>
      <c r="AE309" s="301"/>
      <c r="AF309" s="296">
        <v>1</v>
      </c>
      <c r="AG309" s="297">
        <v>2</v>
      </c>
      <c r="AH309" s="305">
        <v>378</v>
      </c>
      <c r="AI309" s="306" t="s">
        <v>407</v>
      </c>
      <c r="AJ309" s="302">
        <v>47</v>
      </c>
      <c r="AK309" s="260">
        <f>IF(AJ309="","",(VLOOKUP(AJ309,償却率表!A:B,2,FALSE)))</f>
        <v>2.1999999999999999E-2</v>
      </c>
      <c r="AL309" s="307" t="s">
        <v>153</v>
      </c>
      <c r="AM309" s="262">
        <f>IF(AL309="","",(VLOOKUP(AL309,PD!G:H,2,FALSE)))</f>
        <v>1</v>
      </c>
      <c r="AN309" s="318" t="s">
        <v>929</v>
      </c>
      <c r="AO309" s="309">
        <v>2012</v>
      </c>
      <c r="AP309" s="319" t="s">
        <v>929</v>
      </c>
      <c r="AQ309" s="266">
        <v>2012</v>
      </c>
      <c r="AR309" s="267">
        <f t="shared" si="153"/>
        <v>2</v>
      </c>
      <c r="AS309" s="293" t="s">
        <v>226</v>
      </c>
      <c r="AT309" s="311">
        <v>103441500</v>
      </c>
      <c r="AU309" s="312"/>
      <c r="AV309" s="313"/>
      <c r="AW309" s="314"/>
      <c r="AX309" s="296"/>
      <c r="AY309" s="315" t="s">
        <v>155</v>
      </c>
      <c r="AZ309" s="248">
        <f>IF(AY309="","",(VLOOKUP(AY309,PD!J:K,2,FALSE)))</f>
        <v>1</v>
      </c>
      <c r="BA309" s="300">
        <v>2014</v>
      </c>
      <c r="BB309" s="316"/>
      <c r="BC309" s="291"/>
      <c r="BD309" s="292"/>
      <c r="BE309" s="301"/>
      <c r="BF309" s="274">
        <f t="shared" si="154"/>
        <v>0</v>
      </c>
      <c r="BG309" s="275" t="str">
        <f t="shared" si="155"/>
        <v/>
      </c>
      <c r="BH309" s="276" t="str">
        <f t="shared" si="156"/>
        <v/>
      </c>
      <c r="BI309" s="276" t="str">
        <f t="shared" si="157"/>
        <v/>
      </c>
      <c r="BJ309" s="276" t="str">
        <f t="shared" si="158"/>
        <v/>
      </c>
      <c r="BK309" s="276" t="str">
        <f t="shared" si="159"/>
        <v/>
      </c>
      <c r="BL309" s="276" t="str">
        <f t="shared" si="160"/>
        <v/>
      </c>
      <c r="BM309" s="276" t="str">
        <f t="shared" si="161"/>
        <v/>
      </c>
      <c r="BN309" s="276" t="str">
        <f t="shared" si="162"/>
        <v/>
      </c>
      <c r="BO309" s="276" t="str">
        <f t="shared" si="163"/>
        <v/>
      </c>
      <c r="BP309" s="277" t="str">
        <f t="shared" si="164"/>
        <v/>
      </c>
      <c r="BQ309" s="278"/>
      <c r="BR309" s="279"/>
      <c r="BS309" s="280"/>
      <c r="BT309" s="274">
        <f t="shared" si="165"/>
        <v>0</v>
      </c>
      <c r="BU309" s="275" t="str">
        <f t="shared" si="166"/>
        <v/>
      </c>
      <c r="BV309" s="276" t="str">
        <f t="shared" si="167"/>
        <v/>
      </c>
      <c r="BW309" s="276" t="str">
        <f t="shared" si="168"/>
        <v/>
      </c>
      <c r="BX309" s="276" t="str">
        <f t="shared" si="169"/>
        <v/>
      </c>
      <c r="BY309" s="276" t="str">
        <f t="shared" si="170"/>
        <v/>
      </c>
      <c r="BZ309" s="276" t="str">
        <f t="shared" si="171"/>
        <v/>
      </c>
      <c r="CA309" s="276" t="str">
        <f t="shared" si="172"/>
        <v/>
      </c>
      <c r="CB309" s="276" t="str">
        <f t="shared" si="173"/>
        <v/>
      </c>
      <c r="CC309" s="276" t="str">
        <f t="shared" si="174"/>
        <v/>
      </c>
      <c r="CD309" s="276" t="str">
        <f t="shared" si="175"/>
        <v/>
      </c>
      <c r="CE309" s="277" t="str">
        <f t="shared" si="176"/>
        <v/>
      </c>
      <c r="CF309" s="278"/>
      <c r="CG309" s="281"/>
      <c r="CH309" s="281"/>
      <c r="CI309" s="281"/>
      <c r="CJ309" s="280"/>
      <c r="CK309" s="282">
        <f t="shared" si="177"/>
        <v>0</v>
      </c>
      <c r="CL309" s="283">
        <f t="shared" si="178"/>
        <v>103441500</v>
      </c>
      <c r="CM309" s="284">
        <f t="shared" si="179"/>
        <v>2275713</v>
      </c>
      <c r="CN309" s="284">
        <f t="shared" si="180"/>
        <v>4551426</v>
      </c>
      <c r="CO309" s="284">
        <f t="shared" si="181"/>
        <v>98890074</v>
      </c>
      <c r="CP309" s="280">
        <f t="shared" si="182"/>
        <v>101165787</v>
      </c>
      <c r="CQ309" s="285"/>
      <c r="CR309" s="291"/>
      <c r="CS309" s="293"/>
      <c r="CV309" s="291"/>
      <c r="CW309" s="292"/>
      <c r="CX309" s="292"/>
      <c r="CY309" s="292"/>
      <c r="CZ309" s="292"/>
      <c r="DA309" s="292"/>
      <c r="DB309" s="292"/>
      <c r="DC309" s="292"/>
      <c r="DD309" s="292"/>
      <c r="DE309" s="293"/>
      <c r="DF309" s="291"/>
      <c r="DG309" s="292"/>
      <c r="DH309" s="292"/>
      <c r="DI309" s="292"/>
      <c r="DJ309" s="292"/>
      <c r="DK309" s="292"/>
      <c r="DL309" s="292"/>
      <c r="DM309" s="292"/>
      <c r="DN309" s="292"/>
      <c r="DO309" s="292"/>
      <c r="DP309" s="293"/>
      <c r="DQ309" s="141"/>
      <c r="DR309" s="291"/>
      <c r="DS309" s="292"/>
      <c r="DT309" s="292"/>
      <c r="DU309" s="292"/>
      <c r="DV309" s="292"/>
      <c r="DW309" s="292"/>
      <c r="DX309" s="292"/>
      <c r="DY309" s="292"/>
      <c r="DZ309" s="292"/>
      <c r="EA309" s="292"/>
      <c r="EB309" s="292"/>
      <c r="EC309" s="292"/>
      <c r="ED309" s="292"/>
      <c r="EE309" s="292"/>
      <c r="EF309" s="301"/>
      <c r="EG309" s="301"/>
      <c r="EH309" s="301"/>
      <c r="EI309" s="301"/>
      <c r="EJ309" s="301"/>
      <c r="EK309" s="301"/>
      <c r="EL309" s="301"/>
      <c r="EM309" s="301"/>
      <c r="EN309" s="301"/>
      <c r="EO309" s="317"/>
      <c r="EP309" s="301"/>
      <c r="EQ309" s="293"/>
      <c r="ES309" s="288">
        <f t="shared" si="183"/>
        <v>2014</v>
      </c>
      <c r="ET309" s="289">
        <f t="shared" si="184"/>
        <v>0</v>
      </c>
      <c r="EU309" s="290">
        <f t="shared" si="185"/>
        <v>0</v>
      </c>
      <c r="EV309" s="290">
        <f t="shared" si="186"/>
        <v>0</v>
      </c>
      <c r="EW309" s="290">
        <f t="shared" si="187"/>
        <v>0</v>
      </c>
      <c r="EX309" s="291"/>
      <c r="EY309" s="292"/>
      <c r="EZ309" s="292"/>
      <c r="FA309" s="293"/>
      <c r="FB309" s="294">
        <f t="shared" si="188"/>
        <v>0</v>
      </c>
    </row>
    <row r="310" spans="1:158" s="287" customFormat="1" x14ac:dyDescent="0.15">
      <c r="A310" s="296">
        <v>296</v>
      </c>
      <c r="B310" s="297"/>
      <c r="C310" s="298" t="s">
        <v>161</v>
      </c>
      <c r="D310" s="248">
        <f>IF(C310="","",(VLOOKUP(C310,PD!A:B,2,FALSE)))</f>
        <v>12</v>
      </c>
      <c r="E310" s="299" t="s">
        <v>412</v>
      </c>
      <c r="F310" s="299" t="s">
        <v>393</v>
      </c>
      <c r="G310" s="292" t="s">
        <v>930</v>
      </c>
      <c r="H310" s="300">
        <v>9</v>
      </c>
      <c r="I310" s="292" t="s">
        <v>920</v>
      </c>
      <c r="J310" s="300">
        <v>8</v>
      </c>
      <c r="K310" s="293"/>
      <c r="L310" s="291"/>
      <c r="M310" s="292" t="s">
        <v>391</v>
      </c>
      <c r="N310" s="301"/>
      <c r="O310" s="302">
        <v>1</v>
      </c>
      <c r="P310" s="300">
        <v>15</v>
      </c>
      <c r="Q310" s="303">
        <v>16</v>
      </c>
      <c r="R310" s="302">
        <v>1</v>
      </c>
      <c r="S310" s="292"/>
      <c r="T310" s="300"/>
      <c r="U310" s="293"/>
      <c r="V310" s="296" t="s">
        <v>225</v>
      </c>
      <c r="W310" s="292" t="s">
        <v>921</v>
      </c>
      <c r="X310" s="292"/>
      <c r="Y310" s="292"/>
      <c r="Z310" s="303"/>
      <c r="AA310" s="291"/>
      <c r="AB310" s="300"/>
      <c r="AC310" s="293"/>
      <c r="AD310" s="304"/>
      <c r="AE310" s="301"/>
      <c r="AF310" s="296">
        <v>1</v>
      </c>
      <c r="AG310" s="297">
        <v>12</v>
      </c>
      <c r="AH310" s="305">
        <v>10</v>
      </c>
      <c r="AI310" s="306" t="s">
        <v>407</v>
      </c>
      <c r="AJ310" s="302">
        <v>27</v>
      </c>
      <c r="AK310" s="260">
        <f>IF(AJ310="","",(VLOOKUP(AJ310,償却率表!A:B,2,FALSE)))</f>
        <v>3.7999999999999999E-2</v>
      </c>
      <c r="AL310" s="307" t="s">
        <v>153</v>
      </c>
      <c r="AM310" s="262">
        <f>IF(AL310="","",(VLOOKUP(AL310,PD!G:H,2,FALSE)))</f>
        <v>1</v>
      </c>
      <c r="AN310" s="318" t="s">
        <v>929</v>
      </c>
      <c r="AO310" s="309">
        <v>2012</v>
      </c>
      <c r="AP310" s="319" t="s">
        <v>929</v>
      </c>
      <c r="AQ310" s="266">
        <v>2012</v>
      </c>
      <c r="AR310" s="267">
        <f t="shared" si="153"/>
        <v>2</v>
      </c>
      <c r="AS310" s="293" t="s">
        <v>226</v>
      </c>
      <c r="AT310" s="311">
        <v>2736500</v>
      </c>
      <c r="AU310" s="312"/>
      <c r="AV310" s="313"/>
      <c r="AW310" s="314"/>
      <c r="AX310" s="296"/>
      <c r="AY310" s="315" t="s">
        <v>309</v>
      </c>
      <c r="AZ310" s="248">
        <f>IF(AY310="","",(VLOOKUP(AY310,PD!J:K,2,FALSE)))</f>
        <v>1</v>
      </c>
      <c r="BA310" s="300">
        <v>2014</v>
      </c>
      <c r="BB310" s="316"/>
      <c r="BC310" s="291"/>
      <c r="BD310" s="292"/>
      <c r="BE310" s="301"/>
      <c r="BF310" s="274">
        <f t="shared" si="154"/>
        <v>0</v>
      </c>
      <c r="BG310" s="275" t="str">
        <f t="shared" si="155"/>
        <v/>
      </c>
      <c r="BH310" s="276" t="str">
        <f t="shared" si="156"/>
        <v/>
      </c>
      <c r="BI310" s="276" t="str">
        <f t="shared" si="157"/>
        <v/>
      </c>
      <c r="BJ310" s="276" t="str">
        <f t="shared" si="158"/>
        <v/>
      </c>
      <c r="BK310" s="276" t="str">
        <f t="shared" si="159"/>
        <v/>
      </c>
      <c r="BL310" s="276" t="str">
        <f t="shared" si="160"/>
        <v/>
      </c>
      <c r="BM310" s="276" t="str">
        <f t="shared" si="161"/>
        <v/>
      </c>
      <c r="BN310" s="276" t="str">
        <f t="shared" si="162"/>
        <v/>
      </c>
      <c r="BO310" s="276" t="str">
        <f t="shared" si="163"/>
        <v/>
      </c>
      <c r="BP310" s="277" t="str">
        <f t="shared" si="164"/>
        <v/>
      </c>
      <c r="BQ310" s="278"/>
      <c r="BR310" s="279"/>
      <c r="BS310" s="280"/>
      <c r="BT310" s="274">
        <f t="shared" si="165"/>
        <v>0</v>
      </c>
      <c r="BU310" s="275" t="str">
        <f t="shared" si="166"/>
        <v/>
      </c>
      <c r="BV310" s="276" t="str">
        <f t="shared" si="167"/>
        <v/>
      </c>
      <c r="BW310" s="276" t="str">
        <f t="shared" si="168"/>
        <v/>
      </c>
      <c r="BX310" s="276" t="str">
        <f t="shared" si="169"/>
        <v/>
      </c>
      <c r="BY310" s="276" t="str">
        <f t="shared" si="170"/>
        <v/>
      </c>
      <c r="BZ310" s="276" t="str">
        <f t="shared" si="171"/>
        <v/>
      </c>
      <c r="CA310" s="276" t="str">
        <f t="shared" si="172"/>
        <v/>
      </c>
      <c r="CB310" s="276" t="str">
        <f t="shared" si="173"/>
        <v/>
      </c>
      <c r="CC310" s="276" t="str">
        <f t="shared" si="174"/>
        <v/>
      </c>
      <c r="CD310" s="276" t="str">
        <f t="shared" si="175"/>
        <v/>
      </c>
      <c r="CE310" s="277" t="str">
        <f t="shared" si="176"/>
        <v/>
      </c>
      <c r="CF310" s="278"/>
      <c r="CG310" s="281"/>
      <c r="CH310" s="281"/>
      <c r="CI310" s="281"/>
      <c r="CJ310" s="280"/>
      <c r="CK310" s="282">
        <f t="shared" si="177"/>
        <v>0</v>
      </c>
      <c r="CL310" s="283">
        <f t="shared" si="178"/>
        <v>2736500</v>
      </c>
      <c r="CM310" s="284">
        <f t="shared" si="179"/>
        <v>103987</v>
      </c>
      <c r="CN310" s="284">
        <f t="shared" si="180"/>
        <v>207974</v>
      </c>
      <c r="CO310" s="284">
        <f t="shared" si="181"/>
        <v>2528526</v>
      </c>
      <c r="CP310" s="280">
        <f t="shared" si="182"/>
        <v>2632513</v>
      </c>
      <c r="CQ310" s="285"/>
      <c r="CR310" s="291"/>
      <c r="CS310" s="293"/>
      <c r="CV310" s="291"/>
      <c r="CW310" s="292"/>
      <c r="CX310" s="292"/>
      <c r="CY310" s="292"/>
      <c r="CZ310" s="292"/>
      <c r="DA310" s="292"/>
      <c r="DB310" s="292"/>
      <c r="DC310" s="292"/>
      <c r="DD310" s="292"/>
      <c r="DE310" s="293"/>
      <c r="DF310" s="291"/>
      <c r="DG310" s="292"/>
      <c r="DH310" s="292"/>
      <c r="DI310" s="292"/>
      <c r="DJ310" s="292"/>
      <c r="DK310" s="292"/>
      <c r="DL310" s="292"/>
      <c r="DM310" s="292"/>
      <c r="DN310" s="292"/>
      <c r="DO310" s="292"/>
      <c r="DP310" s="293"/>
      <c r="DQ310" s="141"/>
      <c r="DR310" s="291"/>
      <c r="DS310" s="292"/>
      <c r="DT310" s="292"/>
      <c r="DU310" s="292"/>
      <c r="DV310" s="292"/>
      <c r="DW310" s="292"/>
      <c r="DX310" s="292"/>
      <c r="DY310" s="292"/>
      <c r="DZ310" s="292"/>
      <c r="EA310" s="292"/>
      <c r="EB310" s="292"/>
      <c r="EC310" s="292"/>
      <c r="ED310" s="292"/>
      <c r="EE310" s="292"/>
      <c r="EF310" s="301"/>
      <c r="EG310" s="301"/>
      <c r="EH310" s="301"/>
      <c r="EI310" s="301"/>
      <c r="EJ310" s="301"/>
      <c r="EK310" s="301"/>
      <c r="EL310" s="301"/>
      <c r="EM310" s="301"/>
      <c r="EN310" s="301"/>
      <c r="EO310" s="317"/>
      <c r="EP310" s="301"/>
      <c r="EQ310" s="293"/>
      <c r="ES310" s="288">
        <f t="shared" si="183"/>
        <v>2014</v>
      </c>
      <c r="ET310" s="289">
        <f t="shared" si="184"/>
        <v>0</v>
      </c>
      <c r="EU310" s="290">
        <f t="shared" si="185"/>
        <v>0</v>
      </c>
      <c r="EV310" s="290">
        <f t="shared" si="186"/>
        <v>0</v>
      </c>
      <c r="EW310" s="290">
        <f t="shared" si="187"/>
        <v>0</v>
      </c>
      <c r="EX310" s="291"/>
      <c r="EY310" s="292"/>
      <c r="EZ310" s="292"/>
      <c r="FA310" s="293"/>
      <c r="FB310" s="294">
        <f t="shared" si="188"/>
        <v>0</v>
      </c>
    </row>
    <row r="311" spans="1:158" s="287" customFormat="1" x14ac:dyDescent="0.15">
      <c r="A311" s="296">
        <v>297</v>
      </c>
      <c r="B311" s="297"/>
      <c r="C311" s="298" t="s">
        <v>161</v>
      </c>
      <c r="D311" s="248">
        <f>IF(C311="","",(VLOOKUP(C311,PD!A:B,2,FALSE)))</f>
        <v>12</v>
      </c>
      <c r="E311" s="299" t="s">
        <v>412</v>
      </c>
      <c r="F311" s="299" t="s">
        <v>931</v>
      </c>
      <c r="G311" s="292" t="s">
        <v>932</v>
      </c>
      <c r="H311" s="300">
        <v>9</v>
      </c>
      <c r="I311" s="292" t="s">
        <v>933</v>
      </c>
      <c r="J311" s="300">
        <v>2</v>
      </c>
      <c r="K311" s="293"/>
      <c r="L311" s="291"/>
      <c r="M311" s="292" t="s">
        <v>391</v>
      </c>
      <c r="N311" s="301"/>
      <c r="O311" s="302">
        <v>1</v>
      </c>
      <c r="P311" s="300">
        <v>15</v>
      </c>
      <c r="Q311" s="303">
        <v>15</v>
      </c>
      <c r="R311" s="302">
        <v>1</v>
      </c>
      <c r="S311" s="292"/>
      <c r="T311" s="300"/>
      <c r="U311" s="293"/>
      <c r="V311" s="296" t="s">
        <v>225</v>
      </c>
      <c r="W311" s="292" t="s">
        <v>934</v>
      </c>
      <c r="X311" s="292"/>
      <c r="Y311" s="292"/>
      <c r="Z311" s="303"/>
      <c r="AA311" s="291"/>
      <c r="AB311" s="300"/>
      <c r="AC311" s="293"/>
      <c r="AD311" s="304"/>
      <c r="AE311" s="301"/>
      <c r="AF311" s="296">
        <v>1</v>
      </c>
      <c r="AG311" s="297">
        <v>5</v>
      </c>
      <c r="AH311" s="305">
        <v>38.880000000000003</v>
      </c>
      <c r="AI311" s="306" t="s">
        <v>407</v>
      </c>
      <c r="AJ311" s="302">
        <v>22</v>
      </c>
      <c r="AK311" s="260">
        <f>IF(AJ311="","",(VLOOKUP(AJ311,償却率表!A:B,2,FALSE)))</f>
        <v>4.5999999999999999E-2</v>
      </c>
      <c r="AL311" s="307" t="s">
        <v>153</v>
      </c>
      <c r="AM311" s="262">
        <f>IF(AL311="","",(VLOOKUP(AL311,PD!G:H,2,FALSE)))</f>
        <v>1</v>
      </c>
      <c r="AN311" s="318" t="s">
        <v>935</v>
      </c>
      <c r="AO311" s="309">
        <v>1971</v>
      </c>
      <c r="AP311" s="319" t="s">
        <v>935</v>
      </c>
      <c r="AQ311" s="266">
        <v>1971</v>
      </c>
      <c r="AR311" s="267">
        <f t="shared" si="153"/>
        <v>43</v>
      </c>
      <c r="AS311" s="293" t="s">
        <v>226</v>
      </c>
      <c r="AT311" s="311"/>
      <c r="AU311" s="312"/>
      <c r="AV311" s="313">
        <v>3570000</v>
      </c>
      <c r="AW311" s="314"/>
      <c r="AX311" s="296">
        <v>1</v>
      </c>
      <c r="AY311" s="315" t="s">
        <v>438</v>
      </c>
      <c r="AZ311" s="248">
        <f>IF(AY311="","",(VLOOKUP(AY311,PD!J:K,2,FALSE)))</f>
        <v>3</v>
      </c>
      <c r="BA311" s="300">
        <v>2014</v>
      </c>
      <c r="BB311" s="316"/>
      <c r="BC311" s="291"/>
      <c r="BD311" s="292"/>
      <c r="BE311" s="301"/>
      <c r="BF311" s="274">
        <f t="shared" si="154"/>
        <v>0</v>
      </c>
      <c r="BG311" s="275" t="str">
        <f t="shared" si="155"/>
        <v/>
      </c>
      <c r="BH311" s="276" t="str">
        <f t="shared" si="156"/>
        <v/>
      </c>
      <c r="BI311" s="276" t="str">
        <f t="shared" si="157"/>
        <v/>
      </c>
      <c r="BJ311" s="276" t="str">
        <f t="shared" si="158"/>
        <v/>
      </c>
      <c r="BK311" s="276" t="str">
        <f t="shared" si="159"/>
        <v/>
      </c>
      <c r="BL311" s="276" t="str">
        <f t="shared" si="160"/>
        <v/>
      </c>
      <c r="BM311" s="276" t="str">
        <f t="shared" si="161"/>
        <v/>
      </c>
      <c r="BN311" s="276" t="str">
        <f t="shared" si="162"/>
        <v/>
      </c>
      <c r="BO311" s="276" t="str">
        <f t="shared" si="163"/>
        <v/>
      </c>
      <c r="BP311" s="277" t="str">
        <f t="shared" si="164"/>
        <v/>
      </c>
      <c r="BQ311" s="278"/>
      <c r="BR311" s="279"/>
      <c r="BS311" s="280"/>
      <c r="BT311" s="274">
        <f t="shared" si="165"/>
        <v>0</v>
      </c>
      <c r="BU311" s="275" t="str">
        <f t="shared" si="166"/>
        <v/>
      </c>
      <c r="BV311" s="276" t="str">
        <f t="shared" si="167"/>
        <v/>
      </c>
      <c r="BW311" s="276" t="str">
        <f t="shared" si="168"/>
        <v/>
      </c>
      <c r="BX311" s="276" t="str">
        <f t="shared" si="169"/>
        <v/>
      </c>
      <c r="BY311" s="276" t="str">
        <f t="shared" si="170"/>
        <v/>
      </c>
      <c r="BZ311" s="276" t="str">
        <f t="shared" si="171"/>
        <v/>
      </c>
      <c r="CA311" s="276" t="str">
        <f t="shared" si="172"/>
        <v/>
      </c>
      <c r="CB311" s="276" t="str">
        <f t="shared" si="173"/>
        <v/>
      </c>
      <c r="CC311" s="276" t="str">
        <f t="shared" si="174"/>
        <v/>
      </c>
      <c r="CD311" s="276" t="str">
        <f t="shared" si="175"/>
        <v/>
      </c>
      <c r="CE311" s="277" t="str">
        <f t="shared" si="176"/>
        <v/>
      </c>
      <c r="CF311" s="278"/>
      <c r="CG311" s="281"/>
      <c r="CH311" s="281"/>
      <c r="CI311" s="281"/>
      <c r="CJ311" s="280"/>
      <c r="CK311" s="282">
        <f t="shared" si="177"/>
        <v>0</v>
      </c>
      <c r="CL311" s="283">
        <f t="shared" si="178"/>
        <v>3570000</v>
      </c>
      <c r="CM311" s="284">
        <f t="shared" si="179"/>
        <v>0</v>
      </c>
      <c r="CN311" s="284">
        <f t="shared" si="180"/>
        <v>3569999</v>
      </c>
      <c r="CO311" s="284">
        <f t="shared" si="181"/>
        <v>1</v>
      </c>
      <c r="CP311" s="280">
        <f t="shared" si="182"/>
        <v>1</v>
      </c>
      <c r="CQ311" s="285"/>
      <c r="CR311" s="291"/>
      <c r="CS311" s="293"/>
      <c r="CV311" s="291"/>
      <c r="CW311" s="292"/>
      <c r="CX311" s="292"/>
      <c r="CY311" s="292"/>
      <c r="CZ311" s="292"/>
      <c r="DA311" s="292"/>
      <c r="DB311" s="292"/>
      <c r="DC311" s="292"/>
      <c r="DD311" s="292"/>
      <c r="DE311" s="293"/>
      <c r="DF311" s="291"/>
      <c r="DG311" s="292"/>
      <c r="DH311" s="292"/>
      <c r="DI311" s="292"/>
      <c r="DJ311" s="292"/>
      <c r="DK311" s="292"/>
      <c r="DL311" s="292"/>
      <c r="DM311" s="292"/>
      <c r="DN311" s="292"/>
      <c r="DO311" s="292"/>
      <c r="DP311" s="293"/>
      <c r="DQ311" s="141"/>
      <c r="DR311" s="291"/>
      <c r="DS311" s="292"/>
      <c r="DT311" s="292"/>
      <c r="DU311" s="292"/>
      <c r="DV311" s="292"/>
      <c r="DW311" s="292"/>
      <c r="DX311" s="292"/>
      <c r="DY311" s="292"/>
      <c r="DZ311" s="292"/>
      <c r="EA311" s="292"/>
      <c r="EB311" s="292"/>
      <c r="EC311" s="292"/>
      <c r="ED311" s="292"/>
      <c r="EE311" s="292"/>
      <c r="EF311" s="301"/>
      <c r="EG311" s="301"/>
      <c r="EH311" s="301"/>
      <c r="EI311" s="301"/>
      <c r="EJ311" s="301"/>
      <c r="EK311" s="301"/>
      <c r="EL311" s="301"/>
      <c r="EM311" s="301"/>
      <c r="EN311" s="301"/>
      <c r="EO311" s="317"/>
      <c r="EP311" s="301"/>
      <c r="EQ311" s="293"/>
      <c r="ES311" s="288">
        <f t="shared" si="183"/>
        <v>2014</v>
      </c>
      <c r="ET311" s="289">
        <f t="shared" si="184"/>
        <v>0</v>
      </c>
      <c r="EU311" s="290">
        <f t="shared" si="185"/>
        <v>0</v>
      </c>
      <c r="EV311" s="290">
        <f t="shared" si="186"/>
        <v>0</v>
      </c>
      <c r="EW311" s="290">
        <f t="shared" si="187"/>
        <v>0</v>
      </c>
      <c r="EX311" s="291"/>
      <c r="EY311" s="292"/>
      <c r="EZ311" s="292"/>
      <c r="FA311" s="293"/>
      <c r="FB311" s="294">
        <f t="shared" si="188"/>
        <v>0</v>
      </c>
    </row>
    <row r="312" spans="1:158" s="287" customFormat="1" x14ac:dyDescent="0.15">
      <c r="A312" s="296">
        <v>298</v>
      </c>
      <c r="B312" s="297"/>
      <c r="C312" s="298" t="s">
        <v>161</v>
      </c>
      <c r="D312" s="248">
        <f>IF(C312="","",(VLOOKUP(C312,PD!A:B,2,FALSE)))</f>
        <v>12</v>
      </c>
      <c r="E312" s="299" t="s">
        <v>412</v>
      </c>
      <c r="F312" s="299" t="s">
        <v>936</v>
      </c>
      <c r="G312" s="292" t="s">
        <v>932</v>
      </c>
      <c r="H312" s="300">
        <v>11</v>
      </c>
      <c r="I312" s="292" t="s">
        <v>937</v>
      </c>
      <c r="J312" s="300">
        <v>4</v>
      </c>
      <c r="K312" s="293"/>
      <c r="L312" s="291"/>
      <c r="M312" s="292" t="s">
        <v>391</v>
      </c>
      <c r="N312" s="301"/>
      <c r="O312" s="302">
        <v>1</v>
      </c>
      <c r="P312" s="300">
        <v>15</v>
      </c>
      <c r="Q312" s="303">
        <v>23</v>
      </c>
      <c r="R312" s="302">
        <v>1</v>
      </c>
      <c r="S312" s="292"/>
      <c r="T312" s="300"/>
      <c r="U312" s="293"/>
      <c r="V312" s="296" t="s">
        <v>225</v>
      </c>
      <c r="W312" s="292" t="s">
        <v>938</v>
      </c>
      <c r="X312" s="292"/>
      <c r="Y312" s="292"/>
      <c r="Z312" s="303"/>
      <c r="AA312" s="291"/>
      <c r="AB312" s="300"/>
      <c r="AC312" s="293"/>
      <c r="AD312" s="304"/>
      <c r="AE312" s="301"/>
      <c r="AF312" s="296">
        <v>1</v>
      </c>
      <c r="AG312" s="297">
        <v>5</v>
      </c>
      <c r="AH312" s="305">
        <v>38.880000000000003</v>
      </c>
      <c r="AI312" s="306" t="s">
        <v>407</v>
      </c>
      <c r="AJ312" s="302">
        <v>22</v>
      </c>
      <c r="AK312" s="260">
        <f>IF(AJ312="","",(VLOOKUP(AJ312,償却率表!A:B,2,FALSE)))</f>
        <v>4.5999999999999999E-2</v>
      </c>
      <c r="AL312" s="307" t="s">
        <v>153</v>
      </c>
      <c r="AM312" s="262">
        <f>IF(AL312="","",(VLOOKUP(AL312,PD!G:H,2,FALSE)))</f>
        <v>1</v>
      </c>
      <c r="AN312" s="318" t="s">
        <v>939</v>
      </c>
      <c r="AO312" s="309">
        <v>1966</v>
      </c>
      <c r="AP312" s="319" t="s">
        <v>939</v>
      </c>
      <c r="AQ312" s="266">
        <v>1966</v>
      </c>
      <c r="AR312" s="267">
        <f t="shared" si="153"/>
        <v>48</v>
      </c>
      <c r="AS312" s="293" t="s">
        <v>226</v>
      </c>
      <c r="AT312" s="311"/>
      <c r="AU312" s="312"/>
      <c r="AV312" s="313">
        <v>3570000</v>
      </c>
      <c r="AW312" s="314"/>
      <c r="AX312" s="296">
        <v>1</v>
      </c>
      <c r="AY312" s="315" t="s">
        <v>438</v>
      </c>
      <c r="AZ312" s="248">
        <f>IF(AY312="","",(VLOOKUP(AY312,PD!J:K,2,FALSE)))</f>
        <v>3</v>
      </c>
      <c r="BA312" s="300">
        <v>2014</v>
      </c>
      <c r="BB312" s="316"/>
      <c r="BC312" s="291"/>
      <c r="BD312" s="292"/>
      <c r="BE312" s="301"/>
      <c r="BF312" s="274">
        <f t="shared" si="154"/>
        <v>0</v>
      </c>
      <c r="BG312" s="275" t="str">
        <f t="shared" si="155"/>
        <v/>
      </c>
      <c r="BH312" s="276" t="str">
        <f t="shared" si="156"/>
        <v/>
      </c>
      <c r="BI312" s="276" t="str">
        <f t="shared" si="157"/>
        <v/>
      </c>
      <c r="BJ312" s="276" t="str">
        <f t="shared" si="158"/>
        <v/>
      </c>
      <c r="BK312" s="276" t="str">
        <f t="shared" si="159"/>
        <v/>
      </c>
      <c r="BL312" s="276" t="str">
        <f t="shared" si="160"/>
        <v/>
      </c>
      <c r="BM312" s="276" t="str">
        <f t="shared" si="161"/>
        <v/>
      </c>
      <c r="BN312" s="276" t="str">
        <f t="shared" si="162"/>
        <v/>
      </c>
      <c r="BO312" s="276" t="str">
        <f t="shared" si="163"/>
        <v/>
      </c>
      <c r="BP312" s="277" t="str">
        <f t="shared" si="164"/>
        <v/>
      </c>
      <c r="BQ312" s="278"/>
      <c r="BR312" s="279"/>
      <c r="BS312" s="280"/>
      <c r="BT312" s="274">
        <f t="shared" si="165"/>
        <v>0</v>
      </c>
      <c r="BU312" s="275" t="str">
        <f t="shared" si="166"/>
        <v/>
      </c>
      <c r="BV312" s="276" t="str">
        <f t="shared" si="167"/>
        <v/>
      </c>
      <c r="BW312" s="276" t="str">
        <f t="shared" si="168"/>
        <v/>
      </c>
      <c r="BX312" s="276" t="str">
        <f t="shared" si="169"/>
        <v/>
      </c>
      <c r="BY312" s="276" t="str">
        <f t="shared" si="170"/>
        <v/>
      </c>
      <c r="BZ312" s="276" t="str">
        <f t="shared" si="171"/>
        <v/>
      </c>
      <c r="CA312" s="276" t="str">
        <f t="shared" si="172"/>
        <v/>
      </c>
      <c r="CB312" s="276" t="str">
        <f t="shared" si="173"/>
        <v/>
      </c>
      <c r="CC312" s="276" t="str">
        <f t="shared" si="174"/>
        <v/>
      </c>
      <c r="CD312" s="276" t="str">
        <f t="shared" si="175"/>
        <v/>
      </c>
      <c r="CE312" s="277" t="str">
        <f t="shared" si="176"/>
        <v/>
      </c>
      <c r="CF312" s="278"/>
      <c r="CG312" s="281"/>
      <c r="CH312" s="281"/>
      <c r="CI312" s="281"/>
      <c r="CJ312" s="280"/>
      <c r="CK312" s="282">
        <f t="shared" si="177"/>
        <v>0</v>
      </c>
      <c r="CL312" s="283">
        <f t="shared" si="178"/>
        <v>3570000</v>
      </c>
      <c r="CM312" s="284">
        <f t="shared" si="179"/>
        <v>0</v>
      </c>
      <c r="CN312" s="284">
        <f t="shared" si="180"/>
        <v>3569999</v>
      </c>
      <c r="CO312" s="284">
        <f t="shared" si="181"/>
        <v>1</v>
      </c>
      <c r="CP312" s="280">
        <f t="shared" si="182"/>
        <v>1</v>
      </c>
      <c r="CQ312" s="285"/>
      <c r="CR312" s="291"/>
      <c r="CS312" s="293"/>
      <c r="CV312" s="291"/>
      <c r="CW312" s="292"/>
      <c r="CX312" s="292"/>
      <c r="CY312" s="292"/>
      <c r="CZ312" s="292"/>
      <c r="DA312" s="292"/>
      <c r="DB312" s="292"/>
      <c r="DC312" s="292"/>
      <c r="DD312" s="292"/>
      <c r="DE312" s="293"/>
      <c r="DF312" s="291"/>
      <c r="DG312" s="292"/>
      <c r="DH312" s="292"/>
      <c r="DI312" s="292"/>
      <c r="DJ312" s="292"/>
      <c r="DK312" s="292"/>
      <c r="DL312" s="292"/>
      <c r="DM312" s="292"/>
      <c r="DN312" s="292"/>
      <c r="DO312" s="292"/>
      <c r="DP312" s="293"/>
      <c r="DQ312" s="141"/>
      <c r="DR312" s="291"/>
      <c r="DS312" s="292"/>
      <c r="DT312" s="292"/>
      <c r="DU312" s="292"/>
      <c r="DV312" s="292"/>
      <c r="DW312" s="292"/>
      <c r="DX312" s="292"/>
      <c r="DY312" s="292"/>
      <c r="DZ312" s="292"/>
      <c r="EA312" s="292"/>
      <c r="EB312" s="292"/>
      <c r="EC312" s="292"/>
      <c r="ED312" s="292"/>
      <c r="EE312" s="292"/>
      <c r="EF312" s="301"/>
      <c r="EG312" s="301"/>
      <c r="EH312" s="301"/>
      <c r="EI312" s="301"/>
      <c r="EJ312" s="301"/>
      <c r="EK312" s="301"/>
      <c r="EL312" s="301"/>
      <c r="EM312" s="301"/>
      <c r="EN312" s="301"/>
      <c r="EO312" s="317"/>
      <c r="EP312" s="301"/>
      <c r="EQ312" s="293"/>
      <c r="ES312" s="288">
        <f t="shared" si="183"/>
        <v>2014</v>
      </c>
      <c r="ET312" s="289">
        <f t="shared" si="184"/>
        <v>0</v>
      </c>
      <c r="EU312" s="290">
        <f t="shared" si="185"/>
        <v>0</v>
      </c>
      <c r="EV312" s="290">
        <f t="shared" si="186"/>
        <v>0</v>
      </c>
      <c r="EW312" s="290">
        <f t="shared" si="187"/>
        <v>0</v>
      </c>
      <c r="EX312" s="291"/>
      <c r="EY312" s="292"/>
      <c r="EZ312" s="292"/>
      <c r="FA312" s="293"/>
      <c r="FB312" s="294">
        <f t="shared" si="188"/>
        <v>0</v>
      </c>
    </row>
    <row r="313" spans="1:158" s="287" customFormat="1" x14ac:dyDescent="0.15">
      <c r="A313" s="296">
        <v>299</v>
      </c>
      <c r="B313" s="297"/>
      <c r="C313" s="298" t="s">
        <v>161</v>
      </c>
      <c r="D313" s="248">
        <f>IF(C313="","",(VLOOKUP(C313,PD!A:B,2,FALSE)))</f>
        <v>12</v>
      </c>
      <c r="E313" s="299" t="s">
        <v>412</v>
      </c>
      <c r="F313" s="299" t="s">
        <v>936</v>
      </c>
      <c r="G313" s="292" t="s">
        <v>420</v>
      </c>
      <c r="H313" s="300">
        <v>11</v>
      </c>
      <c r="I313" s="292" t="s">
        <v>937</v>
      </c>
      <c r="J313" s="300">
        <v>4</v>
      </c>
      <c r="K313" s="293"/>
      <c r="L313" s="291"/>
      <c r="M313" s="292" t="s">
        <v>391</v>
      </c>
      <c r="N313" s="301"/>
      <c r="O313" s="302">
        <v>1</v>
      </c>
      <c r="P313" s="300">
        <v>15</v>
      </c>
      <c r="Q313" s="303">
        <v>23</v>
      </c>
      <c r="R313" s="302">
        <v>1</v>
      </c>
      <c r="S313" s="292"/>
      <c r="T313" s="300"/>
      <c r="U313" s="293"/>
      <c r="V313" s="296" t="s">
        <v>225</v>
      </c>
      <c r="W313" s="292" t="s">
        <v>938</v>
      </c>
      <c r="X313" s="292"/>
      <c r="Y313" s="292"/>
      <c r="Z313" s="303"/>
      <c r="AA313" s="291"/>
      <c r="AB313" s="300"/>
      <c r="AC313" s="293"/>
      <c r="AD313" s="304"/>
      <c r="AE313" s="301"/>
      <c r="AF313" s="296">
        <v>1</v>
      </c>
      <c r="AG313" s="297">
        <v>5</v>
      </c>
      <c r="AH313" s="305">
        <v>1.66</v>
      </c>
      <c r="AI313" s="306" t="s">
        <v>407</v>
      </c>
      <c r="AJ313" s="302">
        <v>22</v>
      </c>
      <c r="AK313" s="260">
        <f>IF(AJ313="","",(VLOOKUP(AJ313,償却率表!A:B,2,FALSE)))</f>
        <v>4.5999999999999999E-2</v>
      </c>
      <c r="AL313" s="307" t="s">
        <v>153</v>
      </c>
      <c r="AM313" s="262">
        <f>IF(AL313="","",(VLOOKUP(AL313,PD!G:H,2,FALSE)))</f>
        <v>1</v>
      </c>
      <c r="AN313" s="318" t="s">
        <v>939</v>
      </c>
      <c r="AO313" s="309">
        <v>1966</v>
      </c>
      <c r="AP313" s="319" t="s">
        <v>939</v>
      </c>
      <c r="AQ313" s="266">
        <v>1966</v>
      </c>
      <c r="AR313" s="267">
        <f t="shared" si="153"/>
        <v>48</v>
      </c>
      <c r="AS313" s="293" t="s">
        <v>226</v>
      </c>
      <c r="AT313" s="311"/>
      <c r="AU313" s="312"/>
      <c r="AV313" s="313">
        <v>0</v>
      </c>
      <c r="AW313" s="314"/>
      <c r="AX313" s="296">
        <v>1</v>
      </c>
      <c r="AY313" s="315" t="s">
        <v>438</v>
      </c>
      <c r="AZ313" s="248">
        <f>IF(AY313="","",(VLOOKUP(AY313,PD!J:K,2,FALSE)))</f>
        <v>3</v>
      </c>
      <c r="BA313" s="300">
        <v>2014</v>
      </c>
      <c r="BB313" s="316"/>
      <c r="BC313" s="291"/>
      <c r="BD313" s="292"/>
      <c r="BE313" s="301"/>
      <c r="BF313" s="274">
        <f t="shared" si="154"/>
        <v>0</v>
      </c>
      <c r="BG313" s="275" t="str">
        <f t="shared" si="155"/>
        <v/>
      </c>
      <c r="BH313" s="276" t="str">
        <f t="shared" si="156"/>
        <v/>
      </c>
      <c r="BI313" s="276" t="str">
        <f t="shared" si="157"/>
        <v/>
      </c>
      <c r="BJ313" s="276" t="str">
        <f t="shared" si="158"/>
        <v/>
      </c>
      <c r="BK313" s="276" t="str">
        <f t="shared" si="159"/>
        <v/>
      </c>
      <c r="BL313" s="276" t="str">
        <f t="shared" si="160"/>
        <v/>
      </c>
      <c r="BM313" s="276" t="str">
        <f t="shared" si="161"/>
        <v/>
      </c>
      <c r="BN313" s="276" t="str">
        <f t="shared" si="162"/>
        <v/>
      </c>
      <c r="BO313" s="276" t="str">
        <f t="shared" si="163"/>
        <v/>
      </c>
      <c r="BP313" s="277" t="str">
        <f t="shared" si="164"/>
        <v/>
      </c>
      <c r="BQ313" s="278"/>
      <c r="BR313" s="279"/>
      <c r="BS313" s="280"/>
      <c r="BT313" s="274">
        <f t="shared" si="165"/>
        <v>0</v>
      </c>
      <c r="BU313" s="275" t="str">
        <f t="shared" si="166"/>
        <v/>
      </c>
      <c r="BV313" s="276" t="str">
        <f t="shared" si="167"/>
        <v/>
      </c>
      <c r="BW313" s="276" t="str">
        <f t="shared" si="168"/>
        <v/>
      </c>
      <c r="BX313" s="276" t="str">
        <f t="shared" si="169"/>
        <v/>
      </c>
      <c r="BY313" s="276" t="str">
        <f t="shared" si="170"/>
        <v/>
      </c>
      <c r="BZ313" s="276" t="str">
        <f t="shared" si="171"/>
        <v/>
      </c>
      <c r="CA313" s="276" t="str">
        <f t="shared" si="172"/>
        <v/>
      </c>
      <c r="CB313" s="276" t="str">
        <f t="shared" si="173"/>
        <v/>
      </c>
      <c r="CC313" s="276" t="str">
        <f t="shared" si="174"/>
        <v/>
      </c>
      <c r="CD313" s="276" t="str">
        <f t="shared" si="175"/>
        <v/>
      </c>
      <c r="CE313" s="277" t="str">
        <f t="shared" si="176"/>
        <v/>
      </c>
      <c r="CF313" s="278"/>
      <c r="CG313" s="281"/>
      <c r="CH313" s="281"/>
      <c r="CI313" s="281"/>
      <c r="CJ313" s="280"/>
      <c r="CK313" s="282">
        <f t="shared" si="177"/>
        <v>0</v>
      </c>
      <c r="CL313" s="283">
        <f t="shared" si="178"/>
        <v>0</v>
      </c>
      <c r="CM313" s="284">
        <f t="shared" si="179"/>
        <v>0</v>
      </c>
      <c r="CN313" s="284">
        <f t="shared" si="180"/>
        <v>0</v>
      </c>
      <c r="CO313" s="284">
        <f t="shared" si="181"/>
        <v>0</v>
      </c>
      <c r="CP313" s="280">
        <f t="shared" si="182"/>
        <v>0</v>
      </c>
      <c r="CQ313" s="285"/>
      <c r="CR313" s="291"/>
      <c r="CS313" s="293"/>
      <c r="CV313" s="291"/>
      <c r="CW313" s="292"/>
      <c r="CX313" s="292"/>
      <c r="CY313" s="292"/>
      <c r="CZ313" s="292"/>
      <c r="DA313" s="292"/>
      <c r="DB313" s="292"/>
      <c r="DC313" s="292"/>
      <c r="DD313" s="292"/>
      <c r="DE313" s="293"/>
      <c r="DF313" s="291"/>
      <c r="DG313" s="292"/>
      <c r="DH313" s="292"/>
      <c r="DI313" s="292"/>
      <c r="DJ313" s="292"/>
      <c r="DK313" s="292"/>
      <c r="DL313" s="292"/>
      <c r="DM313" s="292"/>
      <c r="DN313" s="292"/>
      <c r="DO313" s="292"/>
      <c r="DP313" s="293"/>
      <c r="DQ313" s="141"/>
      <c r="DR313" s="291"/>
      <c r="DS313" s="292"/>
      <c r="DT313" s="292"/>
      <c r="DU313" s="292"/>
      <c r="DV313" s="292"/>
      <c r="DW313" s="292"/>
      <c r="DX313" s="292"/>
      <c r="DY313" s="292"/>
      <c r="DZ313" s="292"/>
      <c r="EA313" s="292"/>
      <c r="EB313" s="292"/>
      <c r="EC313" s="292"/>
      <c r="ED313" s="292"/>
      <c r="EE313" s="292"/>
      <c r="EF313" s="301"/>
      <c r="EG313" s="301"/>
      <c r="EH313" s="301"/>
      <c r="EI313" s="301"/>
      <c r="EJ313" s="301"/>
      <c r="EK313" s="301"/>
      <c r="EL313" s="301"/>
      <c r="EM313" s="301"/>
      <c r="EN313" s="301"/>
      <c r="EO313" s="317"/>
      <c r="EP313" s="301"/>
      <c r="EQ313" s="293"/>
      <c r="ES313" s="288">
        <f t="shared" si="183"/>
        <v>2014</v>
      </c>
      <c r="ET313" s="289">
        <f t="shared" si="184"/>
        <v>0</v>
      </c>
      <c r="EU313" s="290">
        <f t="shared" si="185"/>
        <v>0</v>
      </c>
      <c r="EV313" s="290">
        <f t="shared" si="186"/>
        <v>0</v>
      </c>
      <c r="EW313" s="290">
        <f t="shared" si="187"/>
        <v>0</v>
      </c>
      <c r="EX313" s="291"/>
      <c r="EY313" s="292"/>
      <c r="EZ313" s="292"/>
      <c r="FA313" s="293"/>
      <c r="FB313" s="294">
        <f t="shared" si="188"/>
        <v>0</v>
      </c>
    </row>
    <row r="314" spans="1:158" s="287" customFormat="1" x14ac:dyDescent="0.15">
      <c r="A314" s="296">
        <v>300</v>
      </c>
      <c r="B314" s="297"/>
      <c r="C314" s="298" t="s">
        <v>161</v>
      </c>
      <c r="D314" s="248">
        <f>IF(C314="","",(VLOOKUP(C314,PD!A:B,2,FALSE)))</f>
        <v>12</v>
      </c>
      <c r="E314" s="299" t="s">
        <v>412</v>
      </c>
      <c r="F314" s="299" t="s">
        <v>940</v>
      </c>
      <c r="G314" s="292" t="s">
        <v>932</v>
      </c>
      <c r="H314" s="300">
        <v>11</v>
      </c>
      <c r="I314" s="292" t="s">
        <v>941</v>
      </c>
      <c r="J314" s="300">
        <v>9</v>
      </c>
      <c r="K314" s="293"/>
      <c r="L314" s="291"/>
      <c r="M314" s="292" t="s">
        <v>391</v>
      </c>
      <c r="N314" s="301"/>
      <c r="O314" s="302">
        <v>1</v>
      </c>
      <c r="P314" s="300">
        <v>15</v>
      </c>
      <c r="Q314" s="303">
        <v>23</v>
      </c>
      <c r="R314" s="302">
        <v>1</v>
      </c>
      <c r="S314" s="292"/>
      <c r="T314" s="300"/>
      <c r="U314" s="293"/>
      <c r="V314" s="296" t="s">
        <v>225</v>
      </c>
      <c r="W314" s="292" t="s">
        <v>942</v>
      </c>
      <c r="X314" s="292"/>
      <c r="Y314" s="292"/>
      <c r="Z314" s="303"/>
      <c r="AA314" s="291"/>
      <c r="AB314" s="300"/>
      <c r="AC314" s="293"/>
      <c r="AD314" s="304"/>
      <c r="AE314" s="301"/>
      <c r="AF314" s="296">
        <v>1</v>
      </c>
      <c r="AG314" s="297">
        <v>5</v>
      </c>
      <c r="AH314" s="305">
        <v>38.880000000000003</v>
      </c>
      <c r="AI314" s="306" t="s">
        <v>407</v>
      </c>
      <c r="AJ314" s="302">
        <v>22</v>
      </c>
      <c r="AK314" s="260">
        <f>IF(AJ314="","",(VLOOKUP(AJ314,償却率表!A:B,2,FALSE)))</f>
        <v>4.5999999999999999E-2</v>
      </c>
      <c r="AL314" s="307" t="s">
        <v>153</v>
      </c>
      <c r="AM314" s="262">
        <f>IF(AL314="","",(VLOOKUP(AL314,PD!G:H,2,FALSE)))</f>
        <v>1</v>
      </c>
      <c r="AN314" s="318" t="s">
        <v>943</v>
      </c>
      <c r="AO314" s="309">
        <v>1969</v>
      </c>
      <c r="AP314" s="319" t="s">
        <v>943</v>
      </c>
      <c r="AQ314" s="266">
        <v>1969</v>
      </c>
      <c r="AR314" s="267">
        <f t="shared" si="153"/>
        <v>45</v>
      </c>
      <c r="AS314" s="293" t="s">
        <v>226</v>
      </c>
      <c r="AT314" s="311"/>
      <c r="AU314" s="312"/>
      <c r="AV314" s="313">
        <v>3570000</v>
      </c>
      <c r="AW314" s="314"/>
      <c r="AX314" s="296">
        <v>1</v>
      </c>
      <c r="AY314" s="315" t="s">
        <v>438</v>
      </c>
      <c r="AZ314" s="248">
        <f>IF(AY314="","",(VLOOKUP(AY314,PD!J:K,2,FALSE)))</f>
        <v>3</v>
      </c>
      <c r="BA314" s="300">
        <v>2014</v>
      </c>
      <c r="BB314" s="316"/>
      <c r="BC314" s="291"/>
      <c r="BD314" s="292"/>
      <c r="BE314" s="301"/>
      <c r="BF314" s="274">
        <f t="shared" si="154"/>
        <v>0</v>
      </c>
      <c r="BG314" s="275" t="str">
        <f t="shared" si="155"/>
        <v/>
      </c>
      <c r="BH314" s="276" t="str">
        <f t="shared" si="156"/>
        <v/>
      </c>
      <c r="BI314" s="276" t="str">
        <f t="shared" si="157"/>
        <v/>
      </c>
      <c r="BJ314" s="276" t="str">
        <f t="shared" si="158"/>
        <v/>
      </c>
      <c r="BK314" s="276" t="str">
        <f t="shared" si="159"/>
        <v/>
      </c>
      <c r="BL314" s="276" t="str">
        <f t="shared" si="160"/>
        <v/>
      </c>
      <c r="BM314" s="276" t="str">
        <f t="shared" si="161"/>
        <v/>
      </c>
      <c r="BN314" s="276" t="str">
        <f t="shared" si="162"/>
        <v/>
      </c>
      <c r="BO314" s="276" t="str">
        <f t="shared" si="163"/>
        <v/>
      </c>
      <c r="BP314" s="277" t="str">
        <f t="shared" si="164"/>
        <v/>
      </c>
      <c r="BQ314" s="278"/>
      <c r="BR314" s="279"/>
      <c r="BS314" s="280"/>
      <c r="BT314" s="274">
        <f t="shared" si="165"/>
        <v>0</v>
      </c>
      <c r="BU314" s="275" t="str">
        <f t="shared" si="166"/>
        <v/>
      </c>
      <c r="BV314" s="276" t="str">
        <f t="shared" si="167"/>
        <v/>
      </c>
      <c r="BW314" s="276" t="str">
        <f t="shared" si="168"/>
        <v/>
      </c>
      <c r="BX314" s="276" t="str">
        <f t="shared" si="169"/>
        <v/>
      </c>
      <c r="BY314" s="276" t="str">
        <f t="shared" si="170"/>
        <v/>
      </c>
      <c r="BZ314" s="276" t="str">
        <f t="shared" si="171"/>
        <v/>
      </c>
      <c r="CA314" s="276" t="str">
        <f t="shared" si="172"/>
        <v/>
      </c>
      <c r="CB314" s="276" t="str">
        <f t="shared" si="173"/>
        <v/>
      </c>
      <c r="CC314" s="276" t="str">
        <f t="shared" si="174"/>
        <v/>
      </c>
      <c r="CD314" s="276" t="str">
        <f t="shared" si="175"/>
        <v/>
      </c>
      <c r="CE314" s="277" t="str">
        <f t="shared" si="176"/>
        <v/>
      </c>
      <c r="CF314" s="278"/>
      <c r="CG314" s="281"/>
      <c r="CH314" s="281"/>
      <c r="CI314" s="281"/>
      <c r="CJ314" s="280"/>
      <c r="CK314" s="282">
        <f t="shared" si="177"/>
        <v>0</v>
      </c>
      <c r="CL314" s="283">
        <f t="shared" si="178"/>
        <v>3570000</v>
      </c>
      <c r="CM314" s="284">
        <f t="shared" si="179"/>
        <v>0</v>
      </c>
      <c r="CN314" s="284">
        <f t="shared" si="180"/>
        <v>3569999</v>
      </c>
      <c r="CO314" s="284">
        <f t="shared" si="181"/>
        <v>1</v>
      </c>
      <c r="CP314" s="280">
        <f t="shared" si="182"/>
        <v>1</v>
      </c>
      <c r="CQ314" s="285"/>
      <c r="CR314" s="291"/>
      <c r="CS314" s="293"/>
      <c r="CV314" s="291"/>
      <c r="CW314" s="292"/>
      <c r="CX314" s="292"/>
      <c r="CY314" s="292"/>
      <c r="CZ314" s="292"/>
      <c r="DA314" s="292"/>
      <c r="DB314" s="292"/>
      <c r="DC314" s="292"/>
      <c r="DD314" s="292"/>
      <c r="DE314" s="293"/>
      <c r="DF314" s="291"/>
      <c r="DG314" s="292"/>
      <c r="DH314" s="292"/>
      <c r="DI314" s="292"/>
      <c r="DJ314" s="292"/>
      <c r="DK314" s="292"/>
      <c r="DL314" s="292"/>
      <c r="DM314" s="292"/>
      <c r="DN314" s="292"/>
      <c r="DO314" s="292"/>
      <c r="DP314" s="293"/>
      <c r="DQ314" s="141"/>
      <c r="DR314" s="291"/>
      <c r="DS314" s="292"/>
      <c r="DT314" s="292"/>
      <c r="DU314" s="292"/>
      <c r="DV314" s="292"/>
      <c r="DW314" s="292"/>
      <c r="DX314" s="292"/>
      <c r="DY314" s="292"/>
      <c r="DZ314" s="292"/>
      <c r="EA314" s="292"/>
      <c r="EB314" s="292"/>
      <c r="EC314" s="292"/>
      <c r="ED314" s="292"/>
      <c r="EE314" s="292"/>
      <c r="EF314" s="301"/>
      <c r="EG314" s="301"/>
      <c r="EH314" s="301"/>
      <c r="EI314" s="301"/>
      <c r="EJ314" s="301"/>
      <c r="EK314" s="301"/>
      <c r="EL314" s="301"/>
      <c r="EM314" s="301"/>
      <c r="EN314" s="301"/>
      <c r="EO314" s="317"/>
      <c r="EP314" s="301"/>
      <c r="EQ314" s="293"/>
      <c r="ES314" s="288">
        <f t="shared" si="183"/>
        <v>2014</v>
      </c>
      <c r="ET314" s="289">
        <f t="shared" si="184"/>
        <v>0</v>
      </c>
      <c r="EU314" s="290">
        <f t="shared" si="185"/>
        <v>0</v>
      </c>
      <c r="EV314" s="290">
        <f t="shared" si="186"/>
        <v>0</v>
      </c>
      <c r="EW314" s="290">
        <f t="shared" si="187"/>
        <v>0</v>
      </c>
      <c r="EX314" s="291"/>
      <c r="EY314" s="292"/>
      <c r="EZ314" s="292"/>
      <c r="FA314" s="293"/>
      <c r="FB314" s="294">
        <f t="shared" si="188"/>
        <v>0</v>
      </c>
    </row>
    <row r="315" spans="1:158" s="287" customFormat="1" x14ac:dyDescent="0.15">
      <c r="A315" s="296">
        <v>301</v>
      </c>
      <c r="B315" s="297"/>
      <c r="C315" s="298" t="s">
        <v>161</v>
      </c>
      <c r="D315" s="248">
        <f>IF(C315="","",(VLOOKUP(C315,PD!A:B,2,FALSE)))</f>
        <v>12</v>
      </c>
      <c r="E315" s="299" t="s">
        <v>412</v>
      </c>
      <c r="F315" s="299" t="s">
        <v>944</v>
      </c>
      <c r="G315" s="292" t="s">
        <v>932</v>
      </c>
      <c r="H315" s="300">
        <v>11</v>
      </c>
      <c r="I315" s="292" t="s">
        <v>945</v>
      </c>
      <c r="J315" s="300">
        <v>8</v>
      </c>
      <c r="K315" s="293"/>
      <c r="L315" s="291"/>
      <c r="M315" s="292" t="s">
        <v>391</v>
      </c>
      <c r="N315" s="301"/>
      <c r="O315" s="302">
        <v>1</v>
      </c>
      <c r="P315" s="300">
        <v>15</v>
      </c>
      <c r="Q315" s="303">
        <v>23</v>
      </c>
      <c r="R315" s="302">
        <v>1</v>
      </c>
      <c r="S315" s="292"/>
      <c r="T315" s="300"/>
      <c r="U315" s="293"/>
      <c r="V315" s="296" t="s">
        <v>225</v>
      </c>
      <c r="W315" s="292" t="s">
        <v>946</v>
      </c>
      <c r="X315" s="292"/>
      <c r="Y315" s="292"/>
      <c r="Z315" s="303"/>
      <c r="AA315" s="291"/>
      <c r="AB315" s="300"/>
      <c r="AC315" s="293"/>
      <c r="AD315" s="304"/>
      <c r="AE315" s="301"/>
      <c r="AF315" s="296">
        <v>1</v>
      </c>
      <c r="AG315" s="297">
        <v>5</v>
      </c>
      <c r="AH315" s="305">
        <v>38.880000000000003</v>
      </c>
      <c r="AI315" s="306" t="s">
        <v>407</v>
      </c>
      <c r="AJ315" s="302">
        <v>22</v>
      </c>
      <c r="AK315" s="260">
        <f>IF(AJ315="","",(VLOOKUP(AJ315,償却率表!A:B,2,FALSE)))</f>
        <v>4.5999999999999999E-2</v>
      </c>
      <c r="AL315" s="307" t="s">
        <v>153</v>
      </c>
      <c r="AM315" s="262">
        <f>IF(AL315="","",(VLOOKUP(AL315,PD!G:H,2,FALSE)))</f>
        <v>1</v>
      </c>
      <c r="AN315" s="318" t="s">
        <v>947</v>
      </c>
      <c r="AO315" s="309">
        <v>1968</v>
      </c>
      <c r="AP315" s="319" t="s">
        <v>947</v>
      </c>
      <c r="AQ315" s="266">
        <v>1968</v>
      </c>
      <c r="AR315" s="267">
        <f t="shared" si="153"/>
        <v>46</v>
      </c>
      <c r="AS315" s="293" t="s">
        <v>226</v>
      </c>
      <c r="AT315" s="311"/>
      <c r="AU315" s="312"/>
      <c r="AV315" s="313">
        <v>3380000</v>
      </c>
      <c r="AW315" s="314"/>
      <c r="AX315" s="296">
        <v>1</v>
      </c>
      <c r="AY315" s="315" t="s">
        <v>438</v>
      </c>
      <c r="AZ315" s="248">
        <f>IF(AY315="","",(VLOOKUP(AY315,PD!J:K,2,FALSE)))</f>
        <v>3</v>
      </c>
      <c r="BA315" s="300">
        <v>2014</v>
      </c>
      <c r="BB315" s="316"/>
      <c r="BC315" s="291"/>
      <c r="BD315" s="292"/>
      <c r="BE315" s="301"/>
      <c r="BF315" s="274">
        <f t="shared" si="154"/>
        <v>0</v>
      </c>
      <c r="BG315" s="275" t="str">
        <f t="shared" si="155"/>
        <v/>
      </c>
      <c r="BH315" s="276" t="str">
        <f t="shared" si="156"/>
        <v/>
      </c>
      <c r="BI315" s="276" t="str">
        <f t="shared" si="157"/>
        <v/>
      </c>
      <c r="BJ315" s="276" t="str">
        <f t="shared" si="158"/>
        <v/>
      </c>
      <c r="BK315" s="276" t="str">
        <f t="shared" si="159"/>
        <v/>
      </c>
      <c r="BL315" s="276" t="str">
        <f t="shared" si="160"/>
        <v/>
      </c>
      <c r="BM315" s="276" t="str">
        <f t="shared" si="161"/>
        <v/>
      </c>
      <c r="BN315" s="276" t="str">
        <f t="shared" si="162"/>
        <v/>
      </c>
      <c r="BO315" s="276" t="str">
        <f t="shared" si="163"/>
        <v/>
      </c>
      <c r="BP315" s="277" t="str">
        <f t="shared" si="164"/>
        <v/>
      </c>
      <c r="BQ315" s="278"/>
      <c r="BR315" s="279"/>
      <c r="BS315" s="280"/>
      <c r="BT315" s="274">
        <f t="shared" si="165"/>
        <v>0</v>
      </c>
      <c r="BU315" s="275" t="str">
        <f t="shared" si="166"/>
        <v/>
      </c>
      <c r="BV315" s="276" t="str">
        <f t="shared" si="167"/>
        <v/>
      </c>
      <c r="BW315" s="276" t="str">
        <f t="shared" si="168"/>
        <v/>
      </c>
      <c r="BX315" s="276" t="str">
        <f t="shared" si="169"/>
        <v/>
      </c>
      <c r="BY315" s="276" t="str">
        <f t="shared" si="170"/>
        <v/>
      </c>
      <c r="BZ315" s="276" t="str">
        <f t="shared" si="171"/>
        <v/>
      </c>
      <c r="CA315" s="276" t="str">
        <f t="shared" si="172"/>
        <v/>
      </c>
      <c r="CB315" s="276" t="str">
        <f t="shared" si="173"/>
        <v/>
      </c>
      <c r="CC315" s="276" t="str">
        <f t="shared" si="174"/>
        <v/>
      </c>
      <c r="CD315" s="276" t="str">
        <f t="shared" si="175"/>
        <v/>
      </c>
      <c r="CE315" s="277" t="str">
        <f t="shared" si="176"/>
        <v/>
      </c>
      <c r="CF315" s="278"/>
      <c r="CG315" s="281"/>
      <c r="CH315" s="281"/>
      <c r="CI315" s="281"/>
      <c r="CJ315" s="280"/>
      <c r="CK315" s="282">
        <f t="shared" si="177"/>
        <v>0</v>
      </c>
      <c r="CL315" s="283">
        <f t="shared" si="178"/>
        <v>3380000</v>
      </c>
      <c r="CM315" s="284">
        <f t="shared" si="179"/>
        <v>0</v>
      </c>
      <c r="CN315" s="284">
        <f t="shared" si="180"/>
        <v>3379999</v>
      </c>
      <c r="CO315" s="284">
        <f t="shared" si="181"/>
        <v>1</v>
      </c>
      <c r="CP315" s="280">
        <f t="shared" si="182"/>
        <v>1</v>
      </c>
      <c r="CQ315" s="285"/>
      <c r="CR315" s="291"/>
      <c r="CS315" s="293"/>
      <c r="CV315" s="291"/>
      <c r="CW315" s="292"/>
      <c r="CX315" s="292"/>
      <c r="CY315" s="292"/>
      <c r="CZ315" s="292"/>
      <c r="DA315" s="292"/>
      <c r="DB315" s="292"/>
      <c r="DC315" s="292"/>
      <c r="DD315" s="292"/>
      <c r="DE315" s="293"/>
      <c r="DF315" s="291"/>
      <c r="DG315" s="292"/>
      <c r="DH315" s="292"/>
      <c r="DI315" s="292"/>
      <c r="DJ315" s="292"/>
      <c r="DK315" s="292"/>
      <c r="DL315" s="292"/>
      <c r="DM315" s="292"/>
      <c r="DN315" s="292"/>
      <c r="DO315" s="292"/>
      <c r="DP315" s="293"/>
      <c r="DQ315" s="141"/>
      <c r="DR315" s="291"/>
      <c r="DS315" s="292"/>
      <c r="DT315" s="292"/>
      <c r="DU315" s="292"/>
      <c r="DV315" s="292"/>
      <c r="DW315" s="292"/>
      <c r="DX315" s="292"/>
      <c r="DY315" s="292"/>
      <c r="DZ315" s="292"/>
      <c r="EA315" s="292"/>
      <c r="EB315" s="292"/>
      <c r="EC315" s="292"/>
      <c r="ED315" s="292"/>
      <c r="EE315" s="292"/>
      <c r="EF315" s="301"/>
      <c r="EG315" s="301"/>
      <c r="EH315" s="301"/>
      <c r="EI315" s="301"/>
      <c r="EJ315" s="301"/>
      <c r="EK315" s="301"/>
      <c r="EL315" s="301"/>
      <c r="EM315" s="301"/>
      <c r="EN315" s="301"/>
      <c r="EO315" s="317"/>
      <c r="EP315" s="301"/>
      <c r="EQ315" s="293"/>
      <c r="ES315" s="288">
        <f t="shared" si="183"/>
        <v>2014</v>
      </c>
      <c r="ET315" s="289">
        <f t="shared" si="184"/>
        <v>0</v>
      </c>
      <c r="EU315" s="290">
        <f t="shared" si="185"/>
        <v>0</v>
      </c>
      <c r="EV315" s="290">
        <f t="shared" si="186"/>
        <v>0</v>
      </c>
      <c r="EW315" s="290">
        <f t="shared" si="187"/>
        <v>0</v>
      </c>
      <c r="EX315" s="291"/>
      <c r="EY315" s="292"/>
      <c r="EZ315" s="292"/>
      <c r="FA315" s="293"/>
      <c r="FB315" s="294">
        <f t="shared" si="188"/>
        <v>0</v>
      </c>
    </row>
    <row r="316" spans="1:158" s="287" customFormat="1" x14ac:dyDescent="0.15">
      <c r="A316" s="296">
        <v>302</v>
      </c>
      <c r="B316" s="297"/>
      <c r="C316" s="298" t="s">
        <v>161</v>
      </c>
      <c r="D316" s="248">
        <f>IF(C316="","",(VLOOKUP(C316,PD!A:B,2,FALSE)))</f>
        <v>12</v>
      </c>
      <c r="E316" s="299" t="s">
        <v>412</v>
      </c>
      <c r="F316" s="299" t="s">
        <v>948</v>
      </c>
      <c r="G316" s="292" t="s">
        <v>949</v>
      </c>
      <c r="H316" s="300">
        <v>11</v>
      </c>
      <c r="I316" s="292" t="s">
        <v>867</v>
      </c>
      <c r="J316" s="300">
        <v>3</v>
      </c>
      <c r="K316" s="293"/>
      <c r="L316" s="291"/>
      <c r="M316" s="292" t="s">
        <v>391</v>
      </c>
      <c r="N316" s="301"/>
      <c r="O316" s="302">
        <v>1</v>
      </c>
      <c r="P316" s="300">
        <v>15</v>
      </c>
      <c r="Q316" s="303">
        <v>15</v>
      </c>
      <c r="R316" s="302">
        <v>1</v>
      </c>
      <c r="S316" s="292"/>
      <c r="T316" s="300"/>
      <c r="U316" s="293"/>
      <c r="V316" s="296" t="s">
        <v>225</v>
      </c>
      <c r="W316" s="292" t="s">
        <v>868</v>
      </c>
      <c r="X316" s="292"/>
      <c r="Y316" s="292"/>
      <c r="Z316" s="303"/>
      <c r="AA316" s="291"/>
      <c r="AB316" s="300"/>
      <c r="AC316" s="293"/>
      <c r="AD316" s="304"/>
      <c r="AE316" s="301"/>
      <c r="AF316" s="296">
        <v>1</v>
      </c>
      <c r="AG316" s="297">
        <v>5</v>
      </c>
      <c r="AH316" s="305">
        <v>50</v>
      </c>
      <c r="AI316" s="306" t="s">
        <v>407</v>
      </c>
      <c r="AJ316" s="302">
        <v>24</v>
      </c>
      <c r="AK316" s="260">
        <f>IF(AJ316="","",(VLOOKUP(AJ316,償却率表!A:B,2,FALSE)))</f>
        <v>4.2000000000000003E-2</v>
      </c>
      <c r="AL316" s="307" t="s">
        <v>153</v>
      </c>
      <c r="AM316" s="262">
        <f>IF(AL316="","",(VLOOKUP(AL316,PD!G:H,2,FALSE)))</f>
        <v>1</v>
      </c>
      <c r="AN316" s="318">
        <v>3560718</v>
      </c>
      <c r="AO316" s="309">
        <v>1981</v>
      </c>
      <c r="AP316" s="319">
        <v>3560718</v>
      </c>
      <c r="AQ316" s="266">
        <v>1981</v>
      </c>
      <c r="AR316" s="267">
        <f t="shared" si="153"/>
        <v>33</v>
      </c>
      <c r="AS316" s="293"/>
      <c r="AT316" s="311">
        <v>2165000</v>
      </c>
      <c r="AU316" s="312"/>
      <c r="AV316" s="313"/>
      <c r="AW316" s="314"/>
      <c r="AX316" s="296"/>
      <c r="AY316" s="315" t="s">
        <v>309</v>
      </c>
      <c r="AZ316" s="248">
        <f>IF(AY316="","",(VLOOKUP(AY316,PD!J:K,2,FALSE)))</f>
        <v>1</v>
      </c>
      <c r="BA316" s="300">
        <v>2014</v>
      </c>
      <c r="BB316" s="316"/>
      <c r="BC316" s="291"/>
      <c r="BD316" s="292"/>
      <c r="BE316" s="301"/>
      <c r="BF316" s="274">
        <f t="shared" si="154"/>
        <v>0</v>
      </c>
      <c r="BG316" s="275" t="str">
        <f t="shared" si="155"/>
        <v/>
      </c>
      <c r="BH316" s="276" t="str">
        <f t="shared" si="156"/>
        <v/>
      </c>
      <c r="BI316" s="276" t="str">
        <f t="shared" si="157"/>
        <v/>
      </c>
      <c r="BJ316" s="276" t="str">
        <f t="shared" si="158"/>
        <v/>
      </c>
      <c r="BK316" s="276" t="str">
        <f t="shared" si="159"/>
        <v/>
      </c>
      <c r="BL316" s="276" t="str">
        <f t="shared" si="160"/>
        <v/>
      </c>
      <c r="BM316" s="276" t="str">
        <f t="shared" si="161"/>
        <v/>
      </c>
      <c r="BN316" s="276" t="str">
        <f t="shared" si="162"/>
        <v/>
      </c>
      <c r="BO316" s="276" t="str">
        <f t="shared" si="163"/>
        <v/>
      </c>
      <c r="BP316" s="277" t="str">
        <f t="shared" si="164"/>
        <v/>
      </c>
      <c r="BQ316" s="278"/>
      <c r="BR316" s="279"/>
      <c r="BS316" s="280"/>
      <c r="BT316" s="274">
        <f t="shared" si="165"/>
        <v>0</v>
      </c>
      <c r="BU316" s="275" t="str">
        <f t="shared" si="166"/>
        <v/>
      </c>
      <c r="BV316" s="276" t="str">
        <f t="shared" si="167"/>
        <v/>
      </c>
      <c r="BW316" s="276" t="str">
        <f t="shared" si="168"/>
        <v/>
      </c>
      <c r="BX316" s="276" t="str">
        <f t="shared" si="169"/>
        <v/>
      </c>
      <c r="BY316" s="276" t="str">
        <f t="shared" si="170"/>
        <v/>
      </c>
      <c r="BZ316" s="276" t="str">
        <f t="shared" si="171"/>
        <v/>
      </c>
      <c r="CA316" s="276" t="str">
        <f t="shared" si="172"/>
        <v/>
      </c>
      <c r="CB316" s="276" t="str">
        <f t="shared" si="173"/>
        <v/>
      </c>
      <c r="CC316" s="276" t="str">
        <f t="shared" si="174"/>
        <v/>
      </c>
      <c r="CD316" s="276" t="str">
        <f t="shared" si="175"/>
        <v/>
      </c>
      <c r="CE316" s="277" t="str">
        <f t="shared" si="176"/>
        <v/>
      </c>
      <c r="CF316" s="278"/>
      <c r="CG316" s="281"/>
      <c r="CH316" s="281"/>
      <c r="CI316" s="281"/>
      <c r="CJ316" s="280"/>
      <c r="CK316" s="282">
        <f t="shared" si="177"/>
        <v>0</v>
      </c>
      <c r="CL316" s="283">
        <f t="shared" si="178"/>
        <v>2165000</v>
      </c>
      <c r="CM316" s="284">
        <f t="shared" si="179"/>
        <v>0</v>
      </c>
      <c r="CN316" s="284">
        <f t="shared" si="180"/>
        <v>2164999</v>
      </c>
      <c r="CO316" s="284">
        <f t="shared" si="181"/>
        <v>1</v>
      </c>
      <c r="CP316" s="280">
        <f t="shared" si="182"/>
        <v>1</v>
      </c>
      <c r="CQ316" s="285"/>
      <c r="CR316" s="291"/>
      <c r="CS316" s="293"/>
      <c r="CV316" s="291"/>
      <c r="CW316" s="292"/>
      <c r="CX316" s="292"/>
      <c r="CY316" s="292"/>
      <c r="CZ316" s="292"/>
      <c r="DA316" s="292"/>
      <c r="DB316" s="292"/>
      <c r="DC316" s="292"/>
      <c r="DD316" s="292"/>
      <c r="DE316" s="293"/>
      <c r="DF316" s="291"/>
      <c r="DG316" s="292"/>
      <c r="DH316" s="292"/>
      <c r="DI316" s="292"/>
      <c r="DJ316" s="292"/>
      <c r="DK316" s="292"/>
      <c r="DL316" s="292"/>
      <c r="DM316" s="292"/>
      <c r="DN316" s="292"/>
      <c r="DO316" s="292"/>
      <c r="DP316" s="293"/>
      <c r="DQ316" s="141"/>
      <c r="DR316" s="291"/>
      <c r="DS316" s="292"/>
      <c r="DT316" s="292"/>
      <c r="DU316" s="292"/>
      <c r="DV316" s="292"/>
      <c r="DW316" s="292"/>
      <c r="DX316" s="292"/>
      <c r="DY316" s="292"/>
      <c r="DZ316" s="292"/>
      <c r="EA316" s="292"/>
      <c r="EB316" s="292"/>
      <c r="EC316" s="292"/>
      <c r="ED316" s="292"/>
      <c r="EE316" s="292"/>
      <c r="EF316" s="301"/>
      <c r="EG316" s="301"/>
      <c r="EH316" s="301"/>
      <c r="EI316" s="301"/>
      <c r="EJ316" s="301"/>
      <c r="EK316" s="301"/>
      <c r="EL316" s="301"/>
      <c r="EM316" s="301"/>
      <c r="EN316" s="301"/>
      <c r="EO316" s="317"/>
      <c r="EP316" s="301"/>
      <c r="EQ316" s="293"/>
      <c r="ES316" s="288">
        <f t="shared" si="183"/>
        <v>2014</v>
      </c>
      <c r="ET316" s="289">
        <f t="shared" si="184"/>
        <v>0</v>
      </c>
      <c r="EU316" s="290">
        <f t="shared" si="185"/>
        <v>0</v>
      </c>
      <c r="EV316" s="290">
        <f t="shared" si="186"/>
        <v>0</v>
      </c>
      <c r="EW316" s="290">
        <f t="shared" si="187"/>
        <v>0</v>
      </c>
      <c r="EX316" s="291"/>
      <c r="EY316" s="292"/>
      <c r="EZ316" s="292"/>
      <c r="FA316" s="293"/>
      <c r="FB316" s="294">
        <f t="shared" si="188"/>
        <v>0</v>
      </c>
    </row>
    <row r="317" spans="1:158" s="287" customFormat="1" x14ac:dyDescent="0.15">
      <c r="A317" s="296">
        <v>303</v>
      </c>
      <c r="B317" s="297"/>
      <c r="C317" s="298" t="s">
        <v>161</v>
      </c>
      <c r="D317" s="248">
        <f>IF(C317="","",(VLOOKUP(C317,PD!A:B,2,FALSE)))</f>
        <v>12</v>
      </c>
      <c r="E317" s="299" t="s">
        <v>412</v>
      </c>
      <c r="F317" s="299" t="s">
        <v>950</v>
      </c>
      <c r="G317" s="292" t="s">
        <v>951</v>
      </c>
      <c r="H317" s="300">
        <v>11</v>
      </c>
      <c r="I317" s="292" t="s">
        <v>893</v>
      </c>
      <c r="J317" s="300">
        <v>8</v>
      </c>
      <c r="K317" s="293"/>
      <c r="L317" s="291"/>
      <c r="M317" s="292" t="s">
        <v>391</v>
      </c>
      <c r="N317" s="301"/>
      <c r="O317" s="302">
        <v>1</v>
      </c>
      <c r="P317" s="300">
        <v>15</v>
      </c>
      <c r="Q317" s="303">
        <v>15</v>
      </c>
      <c r="R317" s="302">
        <v>1</v>
      </c>
      <c r="S317" s="292"/>
      <c r="T317" s="300"/>
      <c r="U317" s="293"/>
      <c r="V317" s="296" t="s">
        <v>225</v>
      </c>
      <c r="W317" s="292" t="s">
        <v>894</v>
      </c>
      <c r="X317" s="292"/>
      <c r="Y317" s="292"/>
      <c r="Z317" s="303"/>
      <c r="AA317" s="291"/>
      <c r="AB317" s="300"/>
      <c r="AC317" s="293"/>
      <c r="AD317" s="304"/>
      <c r="AE317" s="301"/>
      <c r="AF317" s="296">
        <v>1</v>
      </c>
      <c r="AG317" s="297">
        <v>4</v>
      </c>
      <c r="AH317" s="305">
        <v>33</v>
      </c>
      <c r="AI317" s="306" t="s">
        <v>407</v>
      </c>
      <c r="AJ317" s="302">
        <v>34</v>
      </c>
      <c r="AK317" s="260">
        <f>IF(AJ317="","",(VLOOKUP(AJ317,償却率表!A:B,2,FALSE)))</f>
        <v>0.03</v>
      </c>
      <c r="AL317" s="307" t="s">
        <v>153</v>
      </c>
      <c r="AM317" s="262">
        <f>IF(AL317="","",(VLOOKUP(AL317,PD!G:H,2,FALSE)))</f>
        <v>1</v>
      </c>
      <c r="AN317" s="318" t="s">
        <v>952</v>
      </c>
      <c r="AO317" s="309">
        <v>2011</v>
      </c>
      <c r="AP317" s="319" t="s">
        <v>952</v>
      </c>
      <c r="AQ317" s="266">
        <v>2011</v>
      </c>
      <c r="AR317" s="267">
        <f t="shared" si="153"/>
        <v>3</v>
      </c>
      <c r="AS317" s="293"/>
      <c r="AT317" s="311">
        <v>11179350</v>
      </c>
      <c r="AU317" s="312"/>
      <c r="AV317" s="313"/>
      <c r="AW317" s="314"/>
      <c r="AX317" s="296"/>
      <c r="AY317" s="315" t="s">
        <v>309</v>
      </c>
      <c r="AZ317" s="248">
        <f>IF(AY317="","",(VLOOKUP(AY317,PD!J:K,2,FALSE)))</f>
        <v>1</v>
      </c>
      <c r="BA317" s="300">
        <v>2014</v>
      </c>
      <c r="BB317" s="316"/>
      <c r="BC317" s="291"/>
      <c r="BD317" s="292"/>
      <c r="BE317" s="301"/>
      <c r="BF317" s="274">
        <f t="shared" si="154"/>
        <v>0</v>
      </c>
      <c r="BG317" s="275" t="str">
        <f t="shared" si="155"/>
        <v/>
      </c>
      <c r="BH317" s="276" t="str">
        <f t="shared" si="156"/>
        <v/>
      </c>
      <c r="BI317" s="276" t="str">
        <f t="shared" si="157"/>
        <v/>
      </c>
      <c r="BJ317" s="276" t="str">
        <f t="shared" si="158"/>
        <v/>
      </c>
      <c r="BK317" s="276" t="str">
        <f t="shared" si="159"/>
        <v/>
      </c>
      <c r="BL317" s="276" t="str">
        <f t="shared" si="160"/>
        <v/>
      </c>
      <c r="BM317" s="276" t="str">
        <f t="shared" si="161"/>
        <v/>
      </c>
      <c r="BN317" s="276" t="str">
        <f t="shared" si="162"/>
        <v/>
      </c>
      <c r="BO317" s="276" t="str">
        <f t="shared" si="163"/>
        <v/>
      </c>
      <c r="BP317" s="277" t="str">
        <f t="shared" si="164"/>
        <v/>
      </c>
      <c r="BQ317" s="278"/>
      <c r="BR317" s="279"/>
      <c r="BS317" s="280"/>
      <c r="BT317" s="274">
        <f t="shared" si="165"/>
        <v>0</v>
      </c>
      <c r="BU317" s="275" t="str">
        <f t="shared" si="166"/>
        <v/>
      </c>
      <c r="BV317" s="276" t="str">
        <f t="shared" si="167"/>
        <v/>
      </c>
      <c r="BW317" s="276" t="str">
        <f t="shared" si="168"/>
        <v/>
      </c>
      <c r="BX317" s="276" t="str">
        <f t="shared" si="169"/>
        <v/>
      </c>
      <c r="BY317" s="276" t="str">
        <f t="shared" si="170"/>
        <v/>
      </c>
      <c r="BZ317" s="276" t="str">
        <f t="shared" si="171"/>
        <v/>
      </c>
      <c r="CA317" s="276" t="str">
        <f t="shared" si="172"/>
        <v/>
      </c>
      <c r="CB317" s="276" t="str">
        <f t="shared" si="173"/>
        <v/>
      </c>
      <c r="CC317" s="276" t="str">
        <f t="shared" si="174"/>
        <v/>
      </c>
      <c r="CD317" s="276" t="str">
        <f t="shared" si="175"/>
        <v/>
      </c>
      <c r="CE317" s="277" t="str">
        <f t="shared" si="176"/>
        <v/>
      </c>
      <c r="CF317" s="278"/>
      <c r="CG317" s="281"/>
      <c r="CH317" s="281"/>
      <c r="CI317" s="281"/>
      <c r="CJ317" s="280"/>
      <c r="CK317" s="282">
        <f t="shared" si="177"/>
        <v>0</v>
      </c>
      <c r="CL317" s="283">
        <f t="shared" si="178"/>
        <v>11179350</v>
      </c>
      <c r="CM317" s="284">
        <f t="shared" si="179"/>
        <v>335380</v>
      </c>
      <c r="CN317" s="284">
        <f t="shared" si="180"/>
        <v>1006140</v>
      </c>
      <c r="CO317" s="284">
        <f t="shared" si="181"/>
        <v>10173210</v>
      </c>
      <c r="CP317" s="280">
        <f t="shared" si="182"/>
        <v>10508590</v>
      </c>
      <c r="CQ317" s="285"/>
      <c r="CR317" s="291"/>
      <c r="CS317" s="293"/>
      <c r="CV317" s="291"/>
      <c r="CW317" s="292"/>
      <c r="CX317" s="292"/>
      <c r="CY317" s="292"/>
      <c r="CZ317" s="292"/>
      <c r="DA317" s="292"/>
      <c r="DB317" s="292"/>
      <c r="DC317" s="292"/>
      <c r="DD317" s="292"/>
      <c r="DE317" s="293"/>
      <c r="DF317" s="291"/>
      <c r="DG317" s="292"/>
      <c r="DH317" s="292"/>
      <c r="DI317" s="292"/>
      <c r="DJ317" s="292"/>
      <c r="DK317" s="292"/>
      <c r="DL317" s="292"/>
      <c r="DM317" s="292"/>
      <c r="DN317" s="292"/>
      <c r="DO317" s="292"/>
      <c r="DP317" s="293"/>
      <c r="DQ317" s="141"/>
      <c r="DR317" s="291"/>
      <c r="DS317" s="292"/>
      <c r="DT317" s="292"/>
      <c r="DU317" s="292"/>
      <c r="DV317" s="292"/>
      <c r="DW317" s="292"/>
      <c r="DX317" s="292"/>
      <c r="DY317" s="292"/>
      <c r="DZ317" s="292"/>
      <c r="EA317" s="292"/>
      <c r="EB317" s="292"/>
      <c r="EC317" s="292"/>
      <c r="ED317" s="292"/>
      <c r="EE317" s="292"/>
      <c r="EF317" s="301"/>
      <c r="EG317" s="301"/>
      <c r="EH317" s="301"/>
      <c r="EI317" s="301"/>
      <c r="EJ317" s="301"/>
      <c r="EK317" s="301"/>
      <c r="EL317" s="301"/>
      <c r="EM317" s="301"/>
      <c r="EN317" s="301"/>
      <c r="EO317" s="317"/>
      <c r="EP317" s="301"/>
      <c r="EQ317" s="293"/>
      <c r="ES317" s="288">
        <f t="shared" si="183"/>
        <v>2014</v>
      </c>
      <c r="ET317" s="289">
        <f t="shared" si="184"/>
        <v>0</v>
      </c>
      <c r="EU317" s="290">
        <f t="shared" si="185"/>
        <v>0</v>
      </c>
      <c r="EV317" s="290">
        <f t="shared" si="186"/>
        <v>0</v>
      </c>
      <c r="EW317" s="290">
        <f t="shared" si="187"/>
        <v>0</v>
      </c>
      <c r="EX317" s="291"/>
      <c r="EY317" s="292"/>
      <c r="EZ317" s="292"/>
      <c r="FA317" s="293"/>
      <c r="FB317" s="294">
        <f t="shared" si="188"/>
        <v>0</v>
      </c>
    </row>
    <row r="318" spans="1:158" s="287" customFormat="1" x14ac:dyDescent="0.15">
      <c r="A318" s="296">
        <v>304</v>
      </c>
      <c r="B318" s="297"/>
      <c r="C318" s="298" t="s">
        <v>161</v>
      </c>
      <c r="D318" s="248">
        <f>IF(C318="","",(VLOOKUP(C318,PD!A:B,2,FALSE)))</f>
        <v>12</v>
      </c>
      <c r="E318" s="299" t="s">
        <v>412</v>
      </c>
      <c r="F318" s="299" t="s">
        <v>953</v>
      </c>
      <c r="G318" s="292" t="s">
        <v>954</v>
      </c>
      <c r="H318" s="300">
        <v>9</v>
      </c>
      <c r="I318" s="292" t="s">
        <v>893</v>
      </c>
      <c r="J318" s="300">
        <v>8</v>
      </c>
      <c r="K318" s="293"/>
      <c r="L318" s="291"/>
      <c r="M318" s="292" t="s">
        <v>391</v>
      </c>
      <c r="N318" s="301"/>
      <c r="O318" s="302">
        <v>1</v>
      </c>
      <c r="P318" s="300">
        <v>15</v>
      </c>
      <c r="Q318" s="303">
        <v>15</v>
      </c>
      <c r="R318" s="302">
        <v>1</v>
      </c>
      <c r="S318" s="292"/>
      <c r="T318" s="300"/>
      <c r="U318" s="293"/>
      <c r="V318" s="296" t="s">
        <v>225</v>
      </c>
      <c r="W318" s="292" t="s">
        <v>894</v>
      </c>
      <c r="X318" s="292"/>
      <c r="Y318" s="292"/>
      <c r="Z318" s="303"/>
      <c r="AA318" s="291"/>
      <c r="AB318" s="300"/>
      <c r="AC318" s="293"/>
      <c r="AD318" s="304"/>
      <c r="AE318" s="301"/>
      <c r="AF318" s="296">
        <v>1</v>
      </c>
      <c r="AG318" s="297">
        <v>4</v>
      </c>
      <c r="AH318" s="305">
        <v>67.83</v>
      </c>
      <c r="AI318" s="306" t="s">
        <v>407</v>
      </c>
      <c r="AJ318" s="302">
        <v>34</v>
      </c>
      <c r="AK318" s="260">
        <f>IF(AJ318="","",(VLOOKUP(AJ318,償却率表!A:B,2,FALSE)))</f>
        <v>0.03</v>
      </c>
      <c r="AL318" s="307" t="s">
        <v>153</v>
      </c>
      <c r="AM318" s="262">
        <f>IF(AL318="","",(VLOOKUP(AL318,PD!G:H,2,FALSE)))</f>
        <v>1</v>
      </c>
      <c r="AN318" s="318" t="s">
        <v>952</v>
      </c>
      <c r="AO318" s="309">
        <v>2011</v>
      </c>
      <c r="AP318" s="319" t="s">
        <v>952</v>
      </c>
      <c r="AQ318" s="266">
        <v>2011</v>
      </c>
      <c r="AR318" s="267">
        <f t="shared" si="153"/>
        <v>3</v>
      </c>
      <c r="AS318" s="293"/>
      <c r="AT318" s="311">
        <v>22733550</v>
      </c>
      <c r="AU318" s="312"/>
      <c r="AV318" s="313"/>
      <c r="AW318" s="314"/>
      <c r="AX318" s="296"/>
      <c r="AY318" s="315" t="s">
        <v>309</v>
      </c>
      <c r="AZ318" s="248">
        <f>IF(AY318="","",(VLOOKUP(AY318,PD!J:K,2,FALSE)))</f>
        <v>1</v>
      </c>
      <c r="BA318" s="300">
        <v>2014</v>
      </c>
      <c r="BB318" s="316">
        <f t="shared" si="152"/>
        <v>0</v>
      </c>
      <c r="BC318" s="291"/>
      <c r="BD318" s="292"/>
      <c r="BE318" s="301"/>
      <c r="BF318" s="274">
        <f t="shared" si="154"/>
        <v>0</v>
      </c>
      <c r="BG318" s="275" t="str">
        <f t="shared" si="155"/>
        <v/>
      </c>
      <c r="BH318" s="276" t="str">
        <f t="shared" si="156"/>
        <v/>
      </c>
      <c r="BI318" s="276" t="str">
        <f t="shared" si="157"/>
        <v/>
      </c>
      <c r="BJ318" s="276" t="str">
        <f t="shared" si="158"/>
        <v/>
      </c>
      <c r="BK318" s="276" t="str">
        <f t="shared" si="159"/>
        <v/>
      </c>
      <c r="BL318" s="276" t="str">
        <f t="shared" si="160"/>
        <v/>
      </c>
      <c r="BM318" s="276" t="str">
        <f t="shared" si="161"/>
        <v/>
      </c>
      <c r="BN318" s="276" t="str">
        <f t="shared" si="162"/>
        <v/>
      </c>
      <c r="BO318" s="276" t="str">
        <f t="shared" si="163"/>
        <v/>
      </c>
      <c r="BP318" s="277" t="str">
        <f t="shared" si="164"/>
        <v/>
      </c>
      <c r="BQ318" s="278"/>
      <c r="BR318" s="279"/>
      <c r="BS318" s="280"/>
      <c r="BT318" s="274">
        <f t="shared" si="165"/>
        <v>0</v>
      </c>
      <c r="BU318" s="275" t="str">
        <f t="shared" si="166"/>
        <v/>
      </c>
      <c r="BV318" s="276" t="str">
        <f t="shared" si="167"/>
        <v/>
      </c>
      <c r="BW318" s="276" t="str">
        <f t="shared" si="168"/>
        <v/>
      </c>
      <c r="BX318" s="276" t="str">
        <f t="shared" si="169"/>
        <v/>
      </c>
      <c r="BY318" s="276" t="str">
        <f t="shared" si="170"/>
        <v/>
      </c>
      <c r="BZ318" s="276" t="str">
        <f t="shared" si="171"/>
        <v/>
      </c>
      <c r="CA318" s="276" t="str">
        <f t="shared" si="172"/>
        <v/>
      </c>
      <c r="CB318" s="276" t="str">
        <f t="shared" si="173"/>
        <v/>
      </c>
      <c r="CC318" s="276" t="str">
        <f t="shared" si="174"/>
        <v/>
      </c>
      <c r="CD318" s="276" t="str">
        <f t="shared" si="175"/>
        <v/>
      </c>
      <c r="CE318" s="277" t="str">
        <f t="shared" si="176"/>
        <v/>
      </c>
      <c r="CF318" s="278"/>
      <c r="CG318" s="281"/>
      <c r="CH318" s="281"/>
      <c r="CI318" s="281"/>
      <c r="CJ318" s="280"/>
      <c r="CK318" s="282">
        <f t="shared" si="177"/>
        <v>0</v>
      </c>
      <c r="CL318" s="283">
        <f t="shared" si="178"/>
        <v>22733550</v>
      </c>
      <c r="CM318" s="284">
        <f t="shared" si="179"/>
        <v>682006</v>
      </c>
      <c r="CN318" s="284">
        <f t="shared" si="180"/>
        <v>2046018</v>
      </c>
      <c r="CO318" s="284">
        <f t="shared" si="181"/>
        <v>20687532</v>
      </c>
      <c r="CP318" s="280">
        <f t="shared" si="182"/>
        <v>21369538</v>
      </c>
      <c r="CQ318" s="285"/>
      <c r="CR318" s="291"/>
      <c r="CS318" s="293"/>
      <c r="CV318" s="291"/>
      <c r="CW318" s="292"/>
      <c r="CX318" s="292"/>
      <c r="CY318" s="292"/>
      <c r="CZ318" s="292"/>
      <c r="DA318" s="292"/>
      <c r="DB318" s="292"/>
      <c r="DC318" s="292"/>
      <c r="DD318" s="292"/>
      <c r="DE318" s="293"/>
      <c r="DF318" s="291"/>
      <c r="DG318" s="292"/>
      <c r="DH318" s="292"/>
      <c r="DI318" s="292"/>
      <c r="DJ318" s="292"/>
      <c r="DK318" s="292"/>
      <c r="DL318" s="292"/>
      <c r="DM318" s="292"/>
      <c r="DN318" s="292"/>
      <c r="DO318" s="292"/>
      <c r="DP318" s="293"/>
      <c r="DQ318" s="141"/>
      <c r="DR318" s="291"/>
      <c r="DS318" s="292"/>
      <c r="DT318" s="292"/>
      <c r="DU318" s="292"/>
      <c r="DV318" s="292"/>
      <c r="DW318" s="292"/>
      <c r="DX318" s="292"/>
      <c r="DY318" s="292"/>
      <c r="DZ318" s="292"/>
      <c r="EA318" s="292"/>
      <c r="EB318" s="292"/>
      <c r="EC318" s="292"/>
      <c r="ED318" s="292"/>
      <c r="EE318" s="292"/>
      <c r="EF318" s="301"/>
      <c r="EG318" s="301"/>
      <c r="EH318" s="301"/>
      <c r="EI318" s="301"/>
      <c r="EJ318" s="301"/>
      <c r="EK318" s="301"/>
      <c r="EL318" s="301"/>
      <c r="EM318" s="301"/>
      <c r="EN318" s="301"/>
      <c r="EO318" s="317">
        <f t="shared" si="145"/>
        <v>682006</v>
      </c>
      <c r="EP318" s="301"/>
      <c r="EQ318" s="293"/>
      <c r="ES318" s="288">
        <f t="shared" si="183"/>
        <v>2014</v>
      </c>
      <c r="ET318" s="289">
        <f t="shared" si="184"/>
        <v>0</v>
      </c>
      <c r="EU318" s="290">
        <f t="shared" si="185"/>
        <v>0</v>
      </c>
      <c r="EV318" s="290">
        <f t="shared" si="186"/>
        <v>0</v>
      </c>
      <c r="EW318" s="290">
        <f t="shared" si="187"/>
        <v>0</v>
      </c>
      <c r="EX318" s="291"/>
      <c r="EY318" s="292"/>
      <c r="EZ318" s="292"/>
      <c r="FA318" s="293"/>
      <c r="FB318" s="294">
        <f t="shared" si="188"/>
        <v>0</v>
      </c>
    </row>
    <row r="319" spans="1:158" s="287" customFormat="1" x14ac:dyDescent="0.15">
      <c r="A319" s="296">
        <v>305</v>
      </c>
      <c r="B319" s="297"/>
      <c r="C319" s="298" t="s">
        <v>161</v>
      </c>
      <c r="D319" s="248">
        <f>IF(C319="","",(VLOOKUP(C319,PD!A:B,2,FALSE)))</f>
        <v>12</v>
      </c>
      <c r="E319" s="299" t="s">
        <v>412</v>
      </c>
      <c r="F319" s="299" t="s">
        <v>955</v>
      </c>
      <c r="G319" s="292" t="s">
        <v>956</v>
      </c>
      <c r="H319" s="300">
        <v>9</v>
      </c>
      <c r="I319" s="292" t="s">
        <v>893</v>
      </c>
      <c r="J319" s="300">
        <v>8</v>
      </c>
      <c r="K319" s="293"/>
      <c r="L319" s="291"/>
      <c r="M319" s="292" t="s">
        <v>391</v>
      </c>
      <c r="N319" s="301"/>
      <c r="O319" s="302">
        <v>1</v>
      </c>
      <c r="P319" s="300">
        <v>15</v>
      </c>
      <c r="Q319" s="303">
        <v>15</v>
      </c>
      <c r="R319" s="302">
        <v>1</v>
      </c>
      <c r="S319" s="292"/>
      <c r="T319" s="300"/>
      <c r="U319" s="293"/>
      <c r="V319" s="296" t="s">
        <v>225</v>
      </c>
      <c r="W319" s="292" t="s">
        <v>894</v>
      </c>
      <c r="X319" s="292"/>
      <c r="Y319" s="292"/>
      <c r="Z319" s="303"/>
      <c r="AA319" s="291"/>
      <c r="AB319" s="300"/>
      <c r="AC319" s="293"/>
      <c r="AD319" s="304"/>
      <c r="AE319" s="301"/>
      <c r="AF319" s="296">
        <v>2</v>
      </c>
      <c r="AG319" s="297">
        <v>2</v>
      </c>
      <c r="AH319" s="305">
        <v>3000</v>
      </c>
      <c r="AI319" s="306" t="s">
        <v>407</v>
      </c>
      <c r="AJ319" s="302">
        <v>47</v>
      </c>
      <c r="AK319" s="260">
        <f>IF(AJ319="","",(VLOOKUP(AJ319,償却率表!A:B,2,FALSE)))</f>
        <v>2.1999999999999999E-2</v>
      </c>
      <c r="AL319" s="307" t="s">
        <v>153</v>
      </c>
      <c r="AM319" s="262">
        <f>IF(AL319="","",(VLOOKUP(AL319,PD!G:H,2,FALSE)))</f>
        <v>1</v>
      </c>
      <c r="AN319" s="318" t="s">
        <v>952</v>
      </c>
      <c r="AO319" s="309">
        <v>2011</v>
      </c>
      <c r="AP319" s="319" t="s">
        <v>952</v>
      </c>
      <c r="AQ319" s="266">
        <v>2011</v>
      </c>
      <c r="AR319" s="267">
        <f t="shared" si="153"/>
        <v>3</v>
      </c>
      <c r="AS319" s="293"/>
      <c r="AT319" s="311">
        <v>547475250</v>
      </c>
      <c r="AU319" s="312"/>
      <c r="AV319" s="313"/>
      <c r="AW319" s="314"/>
      <c r="AX319" s="296"/>
      <c r="AY319" s="315" t="s">
        <v>309</v>
      </c>
      <c r="AZ319" s="248">
        <f>IF(AY319="","",(VLOOKUP(AY319,PD!J:K,2,FALSE)))</f>
        <v>1</v>
      </c>
      <c r="BA319" s="300">
        <v>2014</v>
      </c>
      <c r="BB319" s="316">
        <f t="shared" si="152"/>
        <v>0</v>
      </c>
      <c r="BC319" s="291"/>
      <c r="BD319" s="292"/>
      <c r="BE319" s="301"/>
      <c r="BF319" s="274">
        <f t="shared" si="154"/>
        <v>0</v>
      </c>
      <c r="BG319" s="275" t="str">
        <f t="shared" si="155"/>
        <v/>
      </c>
      <c r="BH319" s="276" t="str">
        <f t="shared" si="156"/>
        <v/>
      </c>
      <c r="BI319" s="276" t="str">
        <f t="shared" si="157"/>
        <v/>
      </c>
      <c r="BJ319" s="276" t="str">
        <f t="shared" si="158"/>
        <v/>
      </c>
      <c r="BK319" s="276" t="str">
        <f t="shared" si="159"/>
        <v/>
      </c>
      <c r="BL319" s="276" t="str">
        <f t="shared" si="160"/>
        <v/>
      </c>
      <c r="BM319" s="276" t="str">
        <f t="shared" si="161"/>
        <v/>
      </c>
      <c r="BN319" s="276" t="str">
        <f t="shared" si="162"/>
        <v/>
      </c>
      <c r="BO319" s="276" t="str">
        <f t="shared" si="163"/>
        <v/>
      </c>
      <c r="BP319" s="277" t="str">
        <f t="shared" si="164"/>
        <v/>
      </c>
      <c r="BQ319" s="278"/>
      <c r="BR319" s="279"/>
      <c r="BS319" s="280"/>
      <c r="BT319" s="274">
        <f t="shared" si="165"/>
        <v>0</v>
      </c>
      <c r="BU319" s="275" t="str">
        <f t="shared" si="166"/>
        <v/>
      </c>
      <c r="BV319" s="276" t="str">
        <f t="shared" si="167"/>
        <v/>
      </c>
      <c r="BW319" s="276" t="str">
        <f t="shared" si="168"/>
        <v/>
      </c>
      <c r="BX319" s="276" t="str">
        <f t="shared" si="169"/>
        <v/>
      </c>
      <c r="BY319" s="276" t="str">
        <f t="shared" si="170"/>
        <v/>
      </c>
      <c r="BZ319" s="276" t="str">
        <f t="shared" si="171"/>
        <v/>
      </c>
      <c r="CA319" s="276" t="str">
        <f t="shared" si="172"/>
        <v/>
      </c>
      <c r="CB319" s="276" t="str">
        <f t="shared" si="173"/>
        <v/>
      </c>
      <c r="CC319" s="276" t="str">
        <f t="shared" si="174"/>
        <v/>
      </c>
      <c r="CD319" s="276" t="str">
        <f t="shared" si="175"/>
        <v/>
      </c>
      <c r="CE319" s="277" t="str">
        <f t="shared" si="176"/>
        <v/>
      </c>
      <c r="CF319" s="278"/>
      <c r="CG319" s="281"/>
      <c r="CH319" s="281"/>
      <c r="CI319" s="281"/>
      <c r="CJ319" s="280"/>
      <c r="CK319" s="282">
        <f t="shared" si="177"/>
        <v>0</v>
      </c>
      <c r="CL319" s="283">
        <f t="shared" si="178"/>
        <v>547475250</v>
      </c>
      <c r="CM319" s="284">
        <f t="shared" si="179"/>
        <v>12044455</v>
      </c>
      <c r="CN319" s="284">
        <f t="shared" si="180"/>
        <v>36133365</v>
      </c>
      <c r="CO319" s="284">
        <f t="shared" si="181"/>
        <v>511341885</v>
      </c>
      <c r="CP319" s="280">
        <f t="shared" si="182"/>
        <v>523386340</v>
      </c>
      <c r="CQ319" s="285"/>
      <c r="CR319" s="291"/>
      <c r="CS319" s="293"/>
      <c r="CV319" s="291"/>
      <c r="CW319" s="292"/>
      <c r="CX319" s="292"/>
      <c r="CY319" s="292"/>
      <c r="CZ319" s="292"/>
      <c r="DA319" s="292"/>
      <c r="DB319" s="292"/>
      <c r="DC319" s="292"/>
      <c r="DD319" s="292"/>
      <c r="DE319" s="293"/>
      <c r="DF319" s="291"/>
      <c r="DG319" s="292"/>
      <c r="DH319" s="292"/>
      <c r="DI319" s="292"/>
      <c r="DJ319" s="292"/>
      <c r="DK319" s="292"/>
      <c r="DL319" s="292"/>
      <c r="DM319" s="292"/>
      <c r="DN319" s="292"/>
      <c r="DO319" s="292"/>
      <c r="DP319" s="293"/>
      <c r="DQ319" s="141"/>
      <c r="DR319" s="291"/>
      <c r="DS319" s="292"/>
      <c r="DT319" s="292"/>
      <c r="DU319" s="292"/>
      <c r="DV319" s="292"/>
      <c r="DW319" s="292"/>
      <c r="DX319" s="292"/>
      <c r="DY319" s="292"/>
      <c r="DZ319" s="292"/>
      <c r="EA319" s="292"/>
      <c r="EB319" s="292"/>
      <c r="EC319" s="292"/>
      <c r="ED319" s="292"/>
      <c r="EE319" s="292"/>
      <c r="EF319" s="301"/>
      <c r="EG319" s="301"/>
      <c r="EH319" s="301"/>
      <c r="EI319" s="301"/>
      <c r="EJ319" s="301"/>
      <c r="EK319" s="301"/>
      <c r="EL319" s="301"/>
      <c r="EM319" s="301"/>
      <c r="EN319" s="301"/>
      <c r="EO319" s="317">
        <f t="shared" si="145"/>
        <v>12044455</v>
      </c>
      <c r="EP319" s="301"/>
      <c r="EQ319" s="293"/>
      <c r="ES319" s="288">
        <f t="shared" si="183"/>
        <v>2014</v>
      </c>
      <c r="ET319" s="289">
        <f t="shared" si="184"/>
        <v>0</v>
      </c>
      <c r="EU319" s="290">
        <f t="shared" si="185"/>
        <v>0</v>
      </c>
      <c r="EV319" s="290">
        <f t="shared" si="186"/>
        <v>0</v>
      </c>
      <c r="EW319" s="290">
        <f t="shared" si="187"/>
        <v>0</v>
      </c>
      <c r="EX319" s="291"/>
      <c r="EY319" s="292"/>
      <c r="EZ319" s="292"/>
      <c r="FA319" s="293"/>
      <c r="FB319" s="294">
        <f t="shared" si="188"/>
        <v>0</v>
      </c>
    </row>
    <row r="320" spans="1:158" s="287" customFormat="1" x14ac:dyDescent="0.15">
      <c r="A320" s="296">
        <v>306</v>
      </c>
      <c r="B320" s="297"/>
      <c r="C320" s="298" t="s">
        <v>161</v>
      </c>
      <c r="D320" s="248">
        <f>IF(C320="","",(VLOOKUP(C320,PD!A:B,2,FALSE)))</f>
        <v>12</v>
      </c>
      <c r="E320" s="299" t="s">
        <v>412</v>
      </c>
      <c r="F320" s="299" t="s">
        <v>957</v>
      </c>
      <c r="G320" s="292" t="s">
        <v>958</v>
      </c>
      <c r="H320" s="300">
        <v>9</v>
      </c>
      <c r="I320" s="292" t="s">
        <v>893</v>
      </c>
      <c r="J320" s="300">
        <v>8</v>
      </c>
      <c r="K320" s="293"/>
      <c r="L320" s="291"/>
      <c r="M320" s="292" t="s">
        <v>391</v>
      </c>
      <c r="N320" s="301"/>
      <c r="O320" s="302">
        <v>1</v>
      </c>
      <c r="P320" s="300">
        <v>15</v>
      </c>
      <c r="Q320" s="303">
        <v>15</v>
      </c>
      <c r="R320" s="302">
        <v>1</v>
      </c>
      <c r="S320" s="292"/>
      <c r="T320" s="300"/>
      <c r="U320" s="293"/>
      <c r="V320" s="296" t="s">
        <v>225</v>
      </c>
      <c r="W320" s="292" t="s">
        <v>894</v>
      </c>
      <c r="X320" s="292"/>
      <c r="Y320" s="292"/>
      <c r="Z320" s="303"/>
      <c r="AA320" s="291"/>
      <c r="AB320" s="300"/>
      <c r="AC320" s="293"/>
      <c r="AD320" s="304"/>
      <c r="AE320" s="301"/>
      <c r="AF320" s="296">
        <v>3</v>
      </c>
      <c r="AG320" s="297">
        <v>2</v>
      </c>
      <c r="AH320" s="305">
        <v>52.47</v>
      </c>
      <c r="AI320" s="306" t="s">
        <v>407</v>
      </c>
      <c r="AJ320" s="302">
        <v>38</v>
      </c>
      <c r="AK320" s="260">
        <f>IF(AJ320="","",(VLOOKUP(AJ320,償却率表!A:B,2,FALSE)))</f>
        <v>2.7E-2</v>
      </c>
      <c r="AL320" s="307" t="s">
        <v>153</v>
      </c>
      <c r="AM320" s="262">
        <f>IF(AL320="","",(VLOOKUP(AL320,PD!G:H,2,FALSE)))</f>
        <v>1</v>
      </c>
      <c r="AN320" s="318" t="s">
        <v>952</v>
      </c>
      <c r="AO320" s="309">
        <v>2011</v>
      </c>
      <c r="AP320" s="319" t="s">
        <v>952</v>
      </c>
      <c r="AQ320" s="266">
        <v>2011</v>
      </c>
      <c r="AR320" s="267">
        <f t="shared" si="153"/>
        <v>3</v>
      </c>
      <c r="AS320" s="293"/>
      <c r="AT320" s="311">
        <v>29892450</v>
      </c>
      <c r="AU320" s="312"/>
      <c r="AV320" s="313"/>
      <c r="AW320" s="314"/>
      <c r="AX320" s="296"/>
      <c r="AY320" s="315" t="s">
        <v>309</v>
      </c>
      <c r="AZ320" s="248">
        <f>IF(AY320="","",(VLOOKUP(AY320,PD!J:K,2,FALSE)))</f>
        <v>1</v>
      </c>
      <c r="BA320" s="300">
        <v>2014</v>
      </c>
      <c r="BB320" s="316">
        <f t="shared" si="152"/>
        <v>0</v>
      </c>
      <c r="BC320" s="291"/>
      <c r="BD320" s="292"/>
      <c r="BE320" s="301"/>
      <c r="BF320" s="274">
        <f t="shared" si="154"/>
        <v>0</v>
      </c>
      <c r="BG320" s="275" t="str">
        <f t="shared" si="155"/>
        <v/>
      </c>
      <c r="BH320" s="276" t="str">
        <f t="shared" si="156"/>
        <v/>
      </c>
      <c r="BI320" s="276" t="str">
        <f t="shared" si="157"/>
        <v/>
      </c>
      <c r="BJ320" s="276" t="str">
        <f t="shared" si="158"/>
        <v/>
      </c>
      <c r="BK320" s="276" t="str">
        <f t="shared" si="159"/>
        <v/>
      </c>
      <c r="BL320" s="276" t="str">
        <f t="shared" si="160"/>
        <v/>
      </c>
      <c r="BM320" s="276" t="str">
        <f t="shared" si="161"/>
        <v/>
      </c>
      <c r="BN320" s="276" t="str">
        <f t="shared" si="162"/>
        <v/>
      </c>
      <c r="BO320" s="276" t="str">
        <f t="shared" si="163"/>
        <v/>
      </c>
      <c r="BP320" s="277" t="str">
        <f t="shared" si="164"/>
        <v/>
      </c>
      <c r="BQ320" s="278"/>
      <c r="BR320" s="279"/>
      <c r="BS320" s="280"/>
      <c r="BT320" s="274">
        <f t="shared" si="165"/>
        <v>0</v>
      </c>
      <c r="BU320" s="275" t="str">
        <f t="shared" si="166"/>
        <v/>
      </c>
      <c r="BV320" s="276" t="str">
        <f t="shared" si="167"/>
        <v/>
      </c>
      <c r="BW320" s="276" t="str">
        <f t="shared" si="168"/>
        <v/>
      </c>
      <c r="BX320" s="276" t="str">
        <f t="shared" si="169"/>
        <v/>
      </c>
      <c r="BY320" s="276" t="str">
        <f t="shared" si="170"/>
        <v/>
      </c>
      <c r="BZ320" s="276" t="str">
        <f t="shared" si="171"/>
        <v/>
      </c>
      <c r="CA320" s="276" t="str">
        <f t="shared" si="172"/>
        <v/>
      </c>
      <c r="CB320" s="276" t="str">
        <f t="shared" si="173"/>
        <v/>
      </c>
      <c r="CC320" s="276" t="str">
        <f t="shared" si="174"/>
        <v/>
      </c>
      <c r="CD320" s="276" t="str">
        <f t="shared" si="175"/>
        <v/>
      </c>
      <c r="CE320" s="277" t="str">
        <f t="shared" si="176"/>
        <v/>
      </c>
      <c r="CF320" s="278"/>
      <c r="CG320" s="281"/>
      <c r="CH320" s="281"/>
      <c r="CI320" s="281"/>
      <c r="CJ320" s="280"/>
      <c r="CK320" s="282">
        <f t="shared" si="177"/>
        <v>0</v>
      </c>
      <c r="CL320" s="283">
        <f t="shared" si="178"/>
        <v>29892450</v>
      </c>
      <c r="CM320" s="284">
        <f t="shared" si="179"/>
        <v>807096</v>
      </c>
      <c r="CN320" s="284">
        <f t="shared" si="180"/>
        <v>2421288</v>
      </c>
      <c r="CO320" s="284">
        <f t="shared" si="181"/>
        <v>27471162</v>
      </c>
      <c r="CP320" s="280">
        <f t="shared" si="182"/>
        <v>28278258</v>
      </c>
      <c r="CQ320" s="285"/>
      <c r="CR320" s="291"/>
      <c r="CS320" s="293"/>
      <c r="CV320" s="291"/>
      <c r="CW320" s="292"/>
      <c r="CX320" s="292"/>
      <c r="CY320" s="292"/>
      <c r="CZ320" s="292"/>
      <c r="DA320" s="292"/>
      <c r="DB320" s="292"/>
      <c r="DC320" s="292"/>
      <c r="DD320" s="292"/>
      <c r="DE320" s="293"/>
      <c r="DF320" s="291"/>
      <c r="DG320" s="292"/>
      <c r="DH320" s="292"/>
      <c r="DI320" s="292"/>
      <c r="DJ320" s="292"/>
      <c r="DK320" s="292"/>
      <c r="DL320" s="292"/>
      <c r="DM320" s="292"/>
      <c r="DN320" s="292"/>
      <c r="DO320" s="292"/>
      <c r="DP320" s="293"/>
      <c r="DQ320" s="141"/>
      <c r="DR320" s="291"/>
      <c r="DS320" s="292"/>
      <c r="DT320" s="292"/>
      <c r="DU320" s="292"/>
      <c r="DV320" s="292"/>
      <c r="DW320" s="292"/>
      <c r="DX320" s="292"/>
      <c r="DY320" s="292"/>
      <c r="DZ320" s="292"/>
      <c r="EA320" s="292"/>
      <c r="EB320" s="292"/>
      <c r="EC320" s="292"/>
      <c r="ED320" s="292"/>
      <c r="EE320" s="292"/>
      <c r="EF320" s="301"/>
      <c r="EG320" s="301"/>
      <c r="EH320" s="301"/>
      <c r="EI320" s="301"/>
      <c r="EJ320" s="301"/>
      <c r="EK320" s="301"/>
      <c r="EL320" s="301"/>
      <c r="EM320" s="301"/>
      <c r="EN320" s="301"/>
      <c r="EO320" s="317">
        <f t="shared" si="145"/>
        <v>807096</v>
      </c>
      <c r="EP320" s="301"/>
      <c r="EQ320" s="293"/>
      <c r="ES320" s="288">
        <f t="shared" si="183"/>
        <v>2014</v>
      </c>
      <c r="ET320" s="289">
        <f t="shared" si="184"/>
        <v>0</v>
      </c>
      <c r="EU320" s="290">
        <f t="shared" si="185"/>
        <v>0</v>
      </c>
      <c r="EV320" s="290">
        <f t="shared" si="186"/>
        <v>0</v>
      </c>
      <c r="EW320" s="290">
        <f t="shared" si="187"/>
        <v>0</v>
      </c>
      <c r="EX320" s="291"/>
      <c r="EY320" s="292"/>
      <c r="EZ320" s="292"/>
      <c r="FA320" s="293"/>
      <c r="FB320" s="294">
        <f t="shared" si="188"/>
        <v>0</v>
      </c>
    </row>
    <row r="321" spans="1:158" s="287" customFormat="1" x14ac:dyDescent="0.15">
      <c r="A321" s="296">
        <v>307</v>
      </c>
      <c r="B321" s="297"/>
      <c r="C321" s="298" t="s">
        <v>161</v>
      </c>
      <c r="D321" s="248">
        <f>IF(C321="","",(VLOOKUP(C321,PD!A:B,2,FALSE)))</f>
        <v>12</v>
      </c>
      <c r="E321" s="299" t="s">
        <v>412</v>
      </c>
      <c r="F321" s="299" t="s">
        <v>959</v>
      </c>
      <c r="G321" s="292" t="s">
        <v>960</v>
      </c>
      <c r="H321" s="300">
        <v>9</v>
      </c>
      <c r="I321" s="292" t="s">
        <v>893</v>
      </c>
      <c r="J321" s="300">
        <v>8</v>
      </c>
      <c r="K321" s="293"/>
      <c r="L321" s="291"/>
      <c r="M321" s="292" t="s">
        <v>391</v>
      </c>
      <c r="N321" s="301"/>
      <c r="O321" s="302">
        <v>1</v>
      </c>
      <c r="P321" s="300">
        <v>15</v>
      </c>
      <c r="Q321" s="303">
        <v>15</v>
      </c>
      <c r="R321" s="302">
        <v>1</v>
      </c>
      <c r="S321" s="292"/>
      <c r="T321" s="300"/>
      <c r="U321" s="293"/>
      <c r="V321" s="296" t="s">
        <v>225</v>
      </c>
      <c r="W321" s="292" t="s">
        <v>894</v>
      </c>
      <c r="X321" s="292"/>
      <c r="Y321" s="292"/>
      <c r="Z321" s="303"/>
      <c r="AA321" s="291"/>
      <c r="AB321" s="300"/>
      <c r="AC321" s="293"/>
      <c r="AD321" s="304"/>
      <c r="AE321" s="301"/>
      <c r="AF321" s="296">
        <v>1</v>
      </c>
      <c r="AG321" s="297">
        <v>4</v>
      </c>
      <c r="AH321" s="305">
        <v>9.98</v>
      </c>
      <c r="AI321" s="306" t="s">
        <v>407</v>
      </c>
      <c r="AJ321" s="302">
        <v>31</v>
      </c>
      <c r="AK321" s="260">
        <f>IF(AJ321="","",(VLOOKUP(AJ321,償却率表!A:B,2,FALSE)))</f>
        <v>3.3000000000000002E-2</v>
      </c>
      <c r="AL321" s="307" t="s">
        <v>153</v>
      </c>
      <c r="AM321" s="262">
        <f>IF(AL321="","",(VLOOKUP(AL321,PD!G:H,2,FALSE)))</f>
        <v>1</v>
      </c>
      <c r="AN321" s="318" t="s">
        <v>952</v>
      </c>
      <c r="AO321" s="309">
        <v>2011</v>
      </c>
      <c r="AP321" s="319" t="s">
        <v>952</v>
      </c>
      <c r="AQ321" s="266">
        <v>2011</v>
      </c>
      <c r="AR321" s="267">
        <f t="shared" si="153"/>
        <v>3</v>
      </c>
      <c r="AS321" s="293" t="s">
        <v>226</v>
      </c>
      <c r="AT321" s="311">
        <v>28954800</v>
      </c>
      <c r="AU321" s="312"/>
      <c r="AV321" s="313"/>
      <c r="AW321" s="314"/>
      <c r="AX321" s="296"/>
      <c r="AY321" s="315" t="s">
        <v>309</v>
      </c>
      <c r="AZ321" s="248">
        <f>IF(AY321="","",(VLOOKUP(AY321,PD!J:K,2,FALSE)))</f>
        <v>1</v>
      </c>
      <c r="BA321" s="300">
        <v>2014</v>
      </c>
      <c r="BB321" s="316">
        <f t="shared" si="152"/>
        <v>0</v>
      </c>
      <c r="BC321" s="291"/>
      <c r="BD321" s="292"/>
      <c r="BE321" s="301"/>
      <c r="BF321" s="274">
        <f t="shared" si="154"/>
        <v>0</v>
      </c>
      <c r="BG321" s="275" t="str">
        <f t="shared" si="155"/>
        <v/>
      </c>
      <c r="BH321" s="276" t="str">
        <f t="shared" si="156"/>
        <v/>
      </c>
      <c r="BI321" s="276" t="str">
        <f t="shared" si="157"/>
        <v/>
      </c>
      <c r="BJ321" s="276" t="str">
        <f t="shared" si="158"/>
        <v/>
      </c>
      <c r="BK321" s="276" t="str">
        <f t="shared" si="159"/>
        <v/>
      </c>
      <c r="BL321" s="276" t="str">
        <f t="shared" si="160"/>
        <v/>
      </c>
      <c r="BM321" s="276" t="str">
        <f t="shared" si="161"/>
        <v/>
      </c>
      <c r="BN321" s="276" t="str">
        <f t="shared" si="162"/>
        <v/>
      </c>
      <c r="BO321" s="276" t="str">
        <f t="shared" si="163"/>
        <v/>
      </c>
      <c r="BP321" s="277" t="str">
        <f t="shared" si="164"/>
        <v/>
      </c>
      <c r="BQ321" s="278"/>
      <c r="BR321" s="279"/>
      <c r="BS321" s="280"/>
      <c r="BT321" s="274">
        <f t="shared" si="165"/>
        <v>0</v>
      </c>
      <c r="BU321" s="275" t="str">
        <f t="shared" si="166"/>
        <v/>
      </c>
      <c r="BV321" s="276" t="str">
        <f t="shared" si="167"/>
        <v/>
      </c>
      <c r="BW321" s="276" t="str">
        <f t="shared" si="168"/>
        <v/>
      </c>
      <c r="BX321" s="276" t="str">
        <f t="shared" si="169"/>
        <v/>
      </c>
      <c r="BY321" s="276" t="str">
        <f t="shared" si="170"/>
        <v/>
      </c>
      <c r="BZ321" s="276" t="str">
        <f t="shared" si="171"/>
        <v/>
      </c>
      <c r="CA321" s="276" t="str">
        <f t="shared" si="172"/>
        <v/>
      </c>
      <c r="CB321" s="276" t="str">
        <f t="shared" si="173"/>
        <v/>
      </c>
      <c r="CC321" s="276" t="str">
        <f t="shared" si="174"/>
        <v/>
      </c>
      <c r="CD321" s="276" t="str">
        <f t="shared" si="175"/>
        <v/>
      </c>
      <c r="CE321" s="277" t="str">
        <f t="shared" si="176"/>
        <v/>
      </c>
      <c r="CF321" s="278"/>
      <c r="CG321" s="281"/>
      <c r="CH321" s="281"/>
      <c r="CI321" s="281"/>
      <c r="CJ321" s="280"/>
      <c r="CK321" s="282">
        <f t="shared" si="177"/>
        <v>0</v>
      </c>
      <c r="CL321" s="283">
        <f t="shared" si="178"/>
        <v>28954800</v>
      </c>
      <c r="CM321" s="284">
        <f t="shared" si="179"/>
        <v>955508</v>
      </c>
      <c r="CN321" s="284">
        <f t="shared" si="180"/>
        <v>2866524</v>
      </c>
      <c r="CO321" s="284">
        <f t="shared" si="181"/>
        <v>26088276</v>
      </c>
      <c r="CP321" s="280">
        <f t="shared" si="182"/>
        <v>27043784</v>
      </c>
      <c r="CQ321" s="285"/>
      <c r="CR321" s="291"/>
      <c r="CS321" s="293"/>
      <c r="CV321" s="291"/>
      <c r="CW321" s="292"/>
      <c r="CX321" s="292"/>
      <c r="CY321" s="292"/>
      <c r="CZ321" s="292"/>
      <c r="DA321" s="292"/>
      <c r="DB321" s="292"/>
      <c r="DC321" s="292"/>
      <c r="DD321" s="292"/>
      <c r="DE321" s="293"/>
      <c r="DF321" s="291"/>
      <c r="DG321" s="292"/>
      <c r="DH321" s="292"/>
      <c r="DI321" s="292"/>
      <c r="DJ321" s="292"/>
      <c r="DK321" s="292"/>
      <c r="DL321" s="292"/>
      <c r="DM321" s="292"/>
      <c r="DN321" s="292"/>
      <c r="DO321" s="292"/>
      <c r="DP321" s="293"/>
      <c r="DQ321" s="141"/>
      <c r="DR321" s="291"/>
      <c r="DS321" s="292"/>
      <c r="DT321" s="292"/>
      <c r="DU321" s="292"/>
      <c r="DV321" s="292"/>
      <c r="DW321" s="292"/>
      <c r="DX321" s="292"/>
      <c r="DY321" s="292"/>
      <c r="DZ321" s="292"/>
      <c r="EA321" s="292"/>
      <c r="EB321" s="292"/>
      <c r="EC321" s="292"/>
      <c r="ED321" s="292"/>
      <c r="EE321" s="292"/>
      <c r="EF321" s="301"/>
      <c r="EG321" s="301"/>
      <c r="EH321" s="301"/>
      <c r="EI321" s="301"/>
      <c r="EJ321" s="301"/>
      <c r="EK321" s="301"/>
      <c r="EL321" s="301"/>
      <c r="EM321" s="301"/>
      <c r="EN321" s="301"/>
      <c r="EO321" s="317">
        <f t="shared" si="145"/>
        <v>955508</v>
      </c>
      <c r="EP321" s="301"/>
      <c r="EQ321" s="293"/>
      <c r="ES321" s="288">
        <f t="shared" si="183"/>
        <v>2014</v>
      </c>
      <c r="ET321" s="289">
        <f t="shared" si="184"/>
        <v>0</v>
      </c>
      <c r="EU321" s="290">
        <f t="shared" si="185"/>
        <v>0</v>
      </c>
      <c r="EV321" s="290">
        <f t="shared" si="186"/>
        <v>0</v>
      </c>
      <c r="EW321" s="290">
        <f t="shared" si="187"/>
        <v>0</v>
      </c>
      <c r="EX321" s="291"/>
      <c r="EY321" s="292"/>
      <c r="EZ321" s="292"/>
      <c r="FA321" s="293"/>
      <c r="FB321" s="294">
        <f t="shared" si="188"/>
        <v>0</v>
      </c>
    </row>
    <row r="322" spans="1:158" s="287" customFormat="1" x14ac:dyDescent="0.15">
      <c r="A322" s="296">
        <v>308</v>
      </c>
      <c r="B322" s="297"/>
      <c r="C322" s="298" t="s">
        <v>161</v>
      </c>
      <c r="D322" s="248">
        <f>IF(C322="","",(VLOOKUP(C322,PD!A:B,2,FALSE)))</f>
        <v>12</v>
      </c>
      <c r="E322" s="299" t="s">
        <v>412</v>
      </c>
      <c r="F322" s="299" t="s">
        <v>961</v>
      </c>
      <c r="G322" s="292" t="s">
        <v>411</v>
      </c>
      <c r="H322" s="300">
        <v>9</v>
      </c>
      <c r="I322" s="292" t="s">
        <v>905</v>
      </c>
      <c r="J322" s="300">
        <v>1</v>
      </c>
      <c r="K322" s="293"/>
      <c r="L322" s="291"/>
      <c r="M322" s="292" t="s">
        <v>391</v>
      </c>
      <c r="N322" s="301"/>
      <c r="O322" s="302">
        <v>1</v>
      </c>
      <c r="P322" s="300">
        <v>15</v>
      </c>
      <c r="Q322" s="303">
        <v>16</v>
      </c>
      <c r="R322" s="302">
        <v>1</v>
      </c>
      <c r="S322" s="292"/>
      <c r="T322" s="300"/>
      <c r="U322" s="293"/>
      <c r="V322" s="296" t="s">
        <v>225</v>
      </c>
      <c r="W322" s="292" t="s">
        <v>906</v>
      </c>
      <c r="X322" s="292"/>
      <c r="Y322" s="292"/>
      <c r="Z322" s="303"/>
      <c r="AA322" s="291"/>
      <c r="AB322" s="300"/>
      <c r="AC322" s="293"/>
      <c r="AD322" s="304"/>
      <c r="AE322" s="301"/>
      <c r="AF322" s="296">
        <v>1</v>
      </c>
      <c r="AG322" s="297">
        <v>5</v>
      </c>
      <c r="AH322" s="305">
        <v>52.5</v>
      </c>
      <c r="AI322" s="306" t="s">
        <v>407</v>
      </c>
      <c r="AJ322" s="302">
        <v>15</v>
      </c>
      <c r="AK322" s="260">
        <f>IF(AJ322="","",(VLOOKUP(AJ322,償却率表!A:B,2,FALSE)))</f>
        <v>6.7000000000000004E-2</v>
      </c>
      <c r="AL322" s="307" t="s">
        <v>153</v>
      </c>
      <c r="AM322" s="262">
        <f>IF(AL322="","",(VLOOKUP(AL322,PD!G:H,2,FALSE)))</f>
        <v>1</v>
      </c>
      <c r="AN322" s="318" t="s">
        <v>962</v>
      </c>
      <c r="AO322" s="309">
        <v>2010</v>
      </c>
      <c r="AP322" s="319" t="s">
        <v>962</v>
      </c>
      <c r="AQ322" s="266">
        <v>2010</v>
      </c>
      <c r="AR322" s="267">
        <f t="shared" si="153"/>
        <v>4</v>
      </c>
      <c r="AS322" s="293"/>
      <c r="AT322" s="311">
        <v>5775000</v>
      </c>
      <c r="AU322" s="312"/>
      <c r="AV322" s="313"/>
      <c r="AW322" s="314"/>
      <c r="AX322" s="296"/>
      <c r="AY322" s="315" t="s">
        <v>309</v>
      </c>
      <c r="AZ322" s="248">
        <f>IF(AY322="","",(VLOOKUP(AY322,PD!J:K,2,FALSE)))</f>
        <v>1</v>
      </c>
      <c r="BA322" s="300">
        <v>2014</v>
      </c>
      <c r="BB322" s="316">
        <f t="shared" si="152"/>
        <v>0</v>
      </c>
      <c r="BC322" s="291"/>
      <c r="BD322" s="292"/>
      <c r="BE322" s="301"/>
      <c r="BF322" s="274">
        <f t="shared" si="154"/>
        <v>0</v>
      </c>
      <c r="BG322" s="275" t="str">
        <f t="shared" si="155"/>
        <v/>
      </c>
      <c r="BH322" s="276" t="str">
        <f t="shared" si="156"/>
        <v/>
      </c>
      <c r="BI322" s="276" t="str">
        <f t="shared" si="157"/>
        <v/>
      </c>
      <c r="BJ322" s="276" t="str">
        <f t="shared" si="158"/>
        <v/>
      </c>
      <c r="BK322" s="276" t="str">
        <f t="shared" si="159"/>
        <v/>
      </c>
      <c r="BL322" s="276" t="str">
        <f t="shared" si="160"/>
        <v/>
      </c>
      <c r="BM322" s="276" t="str">
        <f t="shared" si="161"/>
        <v/>
      </c>
      <c r="BN322" s="276" t="str">
        <f t="shared" si="162"/>
        <v/>
      </c>
      <c r="BO322" s="276" t="str">
        <f t="shared" si="163"/>
        <v/>
      </c>
      <c r="BP322" s="277" t="str">
        <f t="shared" si="164"/>
        <v/>
      </c>
      <c r="BQ322" s="278"/>
      <c r="BR322" s="279"/>
      <c r="BS322" s="280"/>
      <c r="BT322" s="274">
        <f t="shared" si="165"/>
        <v>0</v>
      </c>
      <c r="BU322" s="275" t="str">
        <f t="shared" si="166"/>
        <v/>
      </c>
      <c r="BV322" s="276" t="str">
        <f t="shared" si="167"/>
        <v/>
      </c>
      <c r="BW322" s="276" t="str">
        <f t="shared" si="168"/>
        <v/>
      </c>
      <c r="BX322" s="276" t="str">
        <f t="shared" si="169"/>
        <v/>
      </c>
      <c r="BY322" s="276" t="str">
        <f t="shared" si="170"/>
        <v/>
      </c>
      <c r="BZ322" s="276" t="str">
        <f t="shared" si="171"/>
        <v/>
      </c>
      <c r="CA322" s="276" t="str">
        <f t="shared" si="172"/>
        <v/>
      </c>
      <c r="CB322" s="276" t="str">
        <f t="shared" si="173"/>
        <v/>
      </c>
      <c r="CC322" s="276" t="str">
        <f t="shared" si="174"/>
        <v/>
      </c>
      <c r="CD322" s="276" t="str">
        <f t="shared" si="175"/>
        <v/>
      </c>
      <c r="CE322" s="277" t="str">
        <f t="shared" si="176"/>
        <v/>
      </c>
      <c r="CF322" s="278"/>
      <c r="CG322" s="281"/>
      <c r="CH322" s="281"/>
      <c r="CI322" s="281"/>
      <c r="CJ322" s="280"/>
      <c r="CK322" s="282">
        <f t="shared" si="177"/>
        <v>0</v>
      </c>
      <c r="CL322" s="283">
        <f t="shared" si="178"/>
        <v>5775000</v>
      </c>
      <c r="CM322" s="284">
        <f t="shared" si="179"/>
        <v>386925</v>
      </c>
      <c r="CN322" s="284">
        <f t="shared" si="180"/>
        <v>1547700</v>
      </c>
      <c r="CO322" s="284">
        <f t="shared" si="181"/>
        <v>4227300</v>
      </c>
      <c r="CP322" s="280">
        <f t="shared" si="182"/>
        <v>4614225</v>
      </c>
      <c r="CQ322" s="285"/>
      <c r="CR322" s="291"/>
      <c r="CS322" s="293"/>
      <c r="CV322" s="291"/>
      <c r="CW322" s="292"/>
      <c r="CX322" s="292"/>
      <c r="CY322" s="292"/>
      <c r="CZ322" s="292"/>
      <c r="DA322" s="292"/>
      <c r="DB322" s="292"/>
      <c r="DC322" s="292"/>
      <c r="DD322" s="292"/>
      <c r="DE322" s="293"/>
      <c r="DF322" s="291"/>
      <c r="DG322" s="292"/>
      <c r="DH322" s="292"/>
      <c r="DI322" s="292"/>
      <c r="DJ322" s="292"/>
      <c r="DK322" s="292"/>
      <c r="DL322" s="292"/>
      <c r="DM322" s="292"/>
      <c r="DN322" s="292"/>
      <c r="DO322" s="292"/>
      <c r="DP322" s="293"/>
      <c r="DQ322" s="141"/>
      <c r="DR322" s="291"/>
      <c r="DS322" s="292"/>
      <c r="DT322" s="292"/>
      <c r="DU322" s="292"/>
      <c r="DV322" s="292"/>
      <c r="DW322" s="292"/>
      <c r="DX322" s="292"/>
      <c r="DY322" s="292"/>
      <c r="DZ322" s="292"/>
      <c r="EA322" s="292"/>
      <c r="EB322" s="292"/>
      <c r="EC322" s="292"/>
      <c r="ED322" s="292"/>
      <c r="EE322" s="292"/>
      <c r="EF322" s="301"/>
      <c r="EG322" s="301"/>
      <c r="EH322" s="301"/>
      <c r="EI322" s="301"/>
      <c r="EJ322" s="301"/>
      <c r="EK322" s="301"/>
      <c r="EL322" s="301"/>
      <c r="EM322" s="301"/>
      <c r="EN322" s="301"/>
      <c r="EO322" s="317">
        <f t="shared" si="145"/>
        <v>386925</v>
      </c>
      <c r="EP322" s="301"/>
      <c r="EQ322" s="293"/>
      <c r="ES322" s="288">
        <f t="shared" si="183"/>
        <v>2014</v>
      </c>
      <c r="ET322" s="289">
        <f t="shared" si="184"/>
        <v>0</v>
      </c>
      <c r="EU322" s="290">
        <f t="shared" si="185"/>
        <v>0</v>
      </c>
      <c r="EV322" s="290">
        <f t="shared" si="186"/>
        <v>0</v>
      </c>
      <c r="EW322" s="290">
        <f t="shared" si="187"/>
        <v>0</v>
      </c>
      <c r="EX322" s="291"/>
      <c r="EY322" s="292"/>
      <c r="EZ322" s="292"/>
      <c r="FA322" s="293"/>
      <c r="FB322" s="294">
        <f t="shared" si="188"/>
        <v>0</v>
      </c>
    </row>
    <row r="323" spans="1:158" s="287" customFormat="1" x14ac:dyDescent="0.15">
      <c r="A323" s="296">
        <v>309</v>
      </c>
      <c r="B323" s="297"/>
      <c r="C323" s="298" t="s">
        <v>161</v>
      </c>
      <c r="D323" s="248">
        <f>IF(C323="","",(VLOOKUP(C323,PD!A:B,2,FALSE)))</f>
        <v>12</v>
      </c>
      <c r="E323" s="299" t="s">
        <v>412</v>
      </c>
      <c r="F323" s="299" t="s">
        <v>963</v>
      </c>
      <c r="G323" s="292" t="s">
        <v>964</v>
      </c>
      <c r="H323" s="300">
        <v>9</v>
      </c>
      <c r="I323" s="292" t="s">
        <v>905</v>
      </c>
      <c r="J323" s="300">
        <v>1</v>
      </c>
      <c r="K323" s="293"/>
      <c r="L323" s="291"/>
      <c r="M323" s="292" t="s">
        <v>391</v>
      </c>
      <c r="N323" s="301"/>
      <c r="O323" s="302">
        <v>1</v>
      </c>
      <c r="P323" s="300">
        <v>15</v>
      </c>
      <c r="Q323" s="303">
        <v>16</v>
      </c>
      <c r="R323" s="302">
        <v>1</v>
      </c>
      <c r="S323" s="292"/>
      <c r="T323" s="300"/>
      <c r="U323" s="293"/>
      <c r="V323" s="296" t="s">
        <v>225</v>
      </c>
      <c r="W323" s="292" t="s">
        <v>906</v>
      </c>
      <c r="X323" s="292"/>
      <c r="Y323" s="292"/>
      <c r="Z323" s="303"/>
      <c r="AA323" s="291"/>
      <c r="AB323" s="300"/>
      <c r="AC323" s="293"/>
      <c r="AD323" s="304"/>
      <c r="AE323" s="301"/>
      <c r="AF323" s="296">
        <v>1</v>
      </c>
      <c r="AG323" s="297">
        <v>2</v>
      </c>
      <c r="AH323" s="305">
        <v>1195</v>
      </c>
      <c r="AI323" s="306" t="s">
        <v>407</v>
      </c>
      <c r="AJ323" s="302">
        <v>47</v>
      </c>
      <c r="AK323" s="260">
        <f>IF(AJ323="","",(VLOOKUP(AJ323,償却率表!A:B,2,FALSE)))</f>
        <v>2.1999999999999999E-2</v>
      </c>
      <c r="AL323" s="307" t="s">
        <v>153</v>
      </c>
      <c r="AM323" s="262">
        <f>IF(AL323="","",(VLOOKUP(AL323,PD!G:H,2,FALSE)))</f>
        <v>1</v>
      </c>
      <c r="AN323" s="318" t="s">
        <v>965</v>
      </c>
      <c r="AO323" s="309">
        <v>2010</v>
      </c>
      <c r="AP323" s="319" t="s">
        <v>965</v>
      </c>
      <c r="AQ323" s="266">
        <v>2010</v>
      </c>
      <c r="AR323" s="267">
        <f t="shared" si="153"/>
        <v>4</v>
      </c>
      <c r="AS323" s="293"/>
      <c r="AT323" s="311">
        <v>202650000</v>
      </c>
      <c r="AU323" s="312"/>
      <c r="AV323" s="313"/>
      <c r="AW323" s="314"/>
      <c r="AX323" s="296"/>
      <c r="AY323" s="315" t="s">
        <v>309</v>
      </c>
      <c r="AZ323" s="248">
        <f>IF(AY323="","",(VLOOKUP(AY323,PD!J:K,2,FALSE)))</f>
        <v>1</v>
      </c>
      <c r="BA323" s="300">
        <v>2014</v>
      </c>
      <c r="BB323" s="316">
        <f t="shared" si="152"/>
        <v>0</v>
      </c>
      <c r="BC323" s="291"/>
      <c r="BD323" s="292"/>
      <c r="BE323" s="301"/>
      <c r="BF323" s="274">
        <f t="shared" si="154"/>
        <v>0</v>
      </c>
      <c r="BG323" s="275" t="str">
        <f t="shared" si="155"/>
        <v/>
      </c>
      <c r="BH323" s="276" t="str">
        <f t="shared" si="156"/>
        <v/>
      </c>
      <c r="BI323" s="276" t="str">
        <f t="shared" si="157"/>
        <v/>
      </c>
      <c r="BJ323" s="276" t="str">
        <f t="shared" si="158"/>
        <v/>
      </c>
      <c r="BK323" s="276" t="str">
        <f t="shared" si="159"/>
        <v/>
      </c>
      <c r="BL323" s="276" t="str">
        <f t="shared" si="160"/>
        <v/>
      </c>
      <c r="BM323" s="276" t="str">
        <f t="shared" si="161"/>
        <v/>
      </c>
      <c r="BN323" s="276" t="str">
        <f t="shared" si="162"/>
        <v/>
      </c>
      <c r="BO323" s="276" t="str">
        <f t="shared" si="163"/>
        <v/>
      </c>
      <c r="BP323" s="277" t="str">
        <f t="shared" si="164"/>
        <v/>
      </c>
      <c r="BQ323" s="278"/>
      <c r="BR323" s="279"/>
      <c r="BS323" s="280"/>
      <c r="BT323" s="274">
        <f t="shared" si="165"/>
        <v>0</v>
      </c>
      <c r="BU323" s="275" t="str">
        <f t="shared" si="166"/>
        <v/>
      </c>
      <c r="BV323" s="276" t="str">
        <f t="shared" si="167"/>
        <v/>
      </c>
      <c r="BW323" s="276" t="str">
        <f t="shared" si="168"/>
        <v/>
      </c>
      <c r="BX323" s="276" t="str">
        <f t="shared" si="169"/>
        <v/>
      </c>
      <c r="BY323" s="276" t="str">
        <f t="shared" si="170"/>
        <v/>
      </c>
      <c r="BZ323" s="276" t="str">
        <f t="shared" si="171"/>
        <v/>
      </c>
      <c r="CA323" s="276" t="str">
        <f t="shared" si="172"/>
        <v/>
      </c>
      <c r="CB323" s="276" t="str">
        <f t="shared" si="173"/>
        <v/>
      </c>
      <c r="CC323" s="276" t="str">
        <f t="shared" si="174"/>
        <v/>
      </c>
      <c r="CD323" s="276" t="str">
        <f t="shared" si="175"/>
        <v/>
      </c>
      <c r="CE323" s="277" t="str">
        <f t="shared" si="176"/>
        <v/>
      </c>
      <c r="CF323" s="278"/>
      <c r="CG323" s="281"/>
      <c r="CH323" s="281"/>
      <c r="CI323" s="281"/>
      <c r="CJ323" s="280"/>
      <c r="CK323" s="282">
        <f t="shared" si="177"/>
        <v>0</v>
      </c>
      <c r="CL323" s="283">
        <f t="shared" si="178"/>
        <v>202650000</v>
      </c>
      <c r="CM323" s="284">
        <f t="shared" si="179"/>
        <v>4458300</v>
      </c>
      <c r="CN323" s="284">
        <f t="shared" si="180"/>
        <v>17833200</v>
      </c>
      <c r="CO323" s="284">
        <f t="shared" si="181"/>
        <v>184816800</v>
      </c>
      <c r="CP323" s="280">
        <f t="shared" si="182"/>
        <v>189275100</v>
      </c>
      <c r="CQ323" s="285"/>
      <c r="CR323" s="291"/>
      <c r="CS323" s="293"/>
      <c r="CV323" s="291"/>
      <c r="CW323" s="292"/>
      <c r="CX323" s="292"/>
      <c r="CY323" s="292"/>
      <c r="CZ323" s="292"/>
      <c r="DA323" s="292"/>
      <c r="DB323" s="292"/>
      <c r="DC323" s="292"/>
      <c r="DD323" s="292"/>
      <c r="DE323" s="293"/>
      <c r="DF323" s="291"/>
      <c r="DG323" s="292"/>
      <c r="DH323" s="292"/>
      <c r="DI323" s="292"/>
      <c r="DJ323" s="292"/>
      <c r="DK323" s="292"/>
      <c r="DL323" s="292"/>
      <c r="DM323" s="292"/>
      <c r="DN323" s="292"/>
      <c r="DO323" s="292"/>
      <c r="DP323" s="293"/>
      <c r="DQ323" s="141"/>
      <c r="DR323" s="291"/>
      <c r="DS323" s="292"/>
      <c r="DT323" s="292"/>
      <c r="DU323" s="292"/>
      <c r="DV323" s="292"/>
      <c r="DW323" s="292"/>
      <c r="DX323" s="292"/>
      <c r="DY323" s="292"/>
      <c r="DZ323" s="292"/>
      <c r="EA323" s="292"/>
      <c r="EB323" s="292"/>
      <c r="EC323" s="292"/>
      <c r="ED323" s="292"/>
      <c r="EE323" s="292"/>
      <c r="EF323" s="301"/>
      <c r="EG323" s="301"/>
      <c r="EH323" s="301"/>
      <c r="EI323" s="301"/>
      <c r="EJ323" s="301"/>
      <c r="EK323" s="301"/>
      <c r="EL323" s="301"/>
      <c r="EM323" s="301"/>
      <c r="EN323" s="301"/>
      <c r="EO323" s="317">
        <f t="shared" si="145"/>
        <v>4458300</v>
      </c>
      <c r="EP323" s="301"/>
      <c r="EQ323" s="293"/>
      <c r="ES323" s="288">
        <f t="shared" si="183"/>
        <v>2014</v>
      </c>
      <c r="ET323" s="289">
        <f t="shared" si="184"/>
        <v>0</v>
      </c>
      <c r="EU323" s="290">
        <f t="shared" si="185"/>
        <v>0</v>
      </c>
      <c r="EV323" s="290">
        <f t="shared" si="186"/>
        <v>0</v>
      </c>
      <c r="EW323" s="290">
        <f t="shared" si="187"/>
        <v>0</v>
      </c>
      <c r="EX323" s="291"/>
      <c r="EY323" s="292"/>
      <c r="EZ323" s="292"/>
      <c r="FA323" s="293"/>
      <c r="FB323" s="294">
        <f t="shared" si="188"/>
        <v>0</v>
      </c>
    </row>
    <row r="324" spans="1:158" s="287" customFormat="1" x14ac:dyDescent="0.15">
      <c r="A324" s="296">
        <v>310</v>
      </c>
      <c r="B324" s="297"/>
      <c r="C324" s="298" t="s">
        <v>161</v>
      </c>
      <c r="D324" s="248">
        <f>IF(C324="","",(VLOOKUP(C324,PD!A:B,2,FALSE)))</f>
        <v>12</v>
      </c>
      <c r="E324" s="299" t="s">
        <v>412</v>
      </c>
      <c r="F324" s="299" t="s">
        <v>966</v>
      </c>
      <c r="G324" s="292" t="s">
        <v>967</v>
      </c>
      <c r="H324" s="300">
        <v>9</v>
      </c>
      <c r="I324" s="292" t="s">
        <v>916</v>
      </c>
      <c r="J324" s="300">
        <v>3</v>
      </c>
      <c r="K324" s="293"/>
      <c r="L324" s="291"/>
      <c r="M324" s="292" t="s">
        <v>391</v>
      </c>
      <c r="N324" s="301"/>
      <c r="O324" s="302">
        <v>1</v>
      </c>
      <c r="P324" s="300">
        <v>15</v>
      </c>
      <c r="Q324" s="303">
        <v>16</v>
      </c>
      <c r="R324" s="302">
        <v>1</v>
      </c>
      <c r="S324" s="292"/>
      <c r="T324" s="300"/>
      <c r="U324" s="293"/>
      <c r="V324" s="296" t="s">
        <v>225</v>
      </c>
      <c r="W324" s="292" t="s">
        <v>917</v>
      </c>
      <c r="X324" s="292"/>
      <c r="Y324" s="292"/>
      <c r="Z324" s="303"/>
      <c r="AA324" s="291"/>
      <c r="AB324" s="300"/>
      <c r="AC324" s="293"/>
      <c r="AD324" s="304"/>
      <c r="AE324" s="301"/>
      <c r="AF324" s="296">
        <v>3</v>
      </c>
      <c r="AG324" s="297">
        <v>2</v>
      </c>
      <c r="AH324" s="305">
        <v>6038</v>
      </c>
      <c r="AI324" s="306" t="s">
        <v>407</v>
      </c>
      <c r="AJ324" s="302">
        <v>47</v>
      </c>
      <c r="AK324" s="260">
        <f>IF(AJ324="","",(VLOOKUP(AJ324,償却率表!A:B,2,FALSE)))</f>
        <v>2.1999999999999999E-2</v>
      </c>
      <c r="AL324" s="307" t="s">
        <v>153</v>
      </c>
      <c r="AM324" s="262">
        <f>IF(AL324="","",(VLOOKUP(AL324,PD!G:H,2,FALSE)))</f>
        <v>1</v>
      </c>
      <c r="AN324" s="318" t="s">
        <v>968</v>
      </c>
      <c r="AO324" s="309">
        <v>2010</v>
      </c>
      <c r="AP324" s="319" t="s">
        <v>968</v>
      </c>
      <c r="AQ324" s="266">
        <v>2010</v>
      </c>
      <c r="AR324" s="267">
        <f t="shared" si="153"/>
        <v>4</v>
      </c>
      <c r="AS324" s="293"/>
      <c r="AT324" s="311">
        <v>1436793000</v>
      </c>
      <c r="AU324" s="312"/>
      <c r="AV324" s="313"/>
      <c r="AW324" s="314"/>
      <c r="AX324" s="296"/>
      <c r="AY324" s="315" t="s">
        <v>309</v>
      </c>
      <c r="AZ324" s="248">
        <f>IF(AY324="","",(VLOOKUP(AY324,PD!J:K,2,FALSE)))</f>
        <v>1</v>
      </c>
      <c r="BA324" s="300">
        <v>2014</v>
      </c>
      <c r="BB324" s="316">
        <f t="shared" si="152"/>
        <v>0</v>
      </c>
      <c r="BC324" s="291"/>
      <c r="BD324" s="292"/>
      <c r="BE324" s="301"/>
      <c r="BF324" s="274">
        <f t="shared" si="154"/>
        <v>0</v>
      </c>
      <c r="BG324" s="275" t="str">
        <f t="shared" si="155"/>
        <v/>
      </c>
      <c r="BH324" s="276" t="str">
        <f t="shared" si="156"/>
        <v/>
      </c>
      <c r="BI324" s="276" t="str">
        <f t="shared" si="157"/>
        <v/>
      </c>
      <c r="BJ324" s="276" t="str">
        <f t="shared" si="158"/>
        <v/>
      </c>
      <c r="BK324" s="276" t="str">
        <f t="shared" si="159"/>
        <v/>
      </c>
      <c r="BL324" s="276" t="str">
        <f t="shared" si="160"/>
        <v/>
      </c>
      <c r="BM324" s="276" t="str">
        <f t="shared" si="161"/>
        <v/>
      </c>
      <c r="BN324" s="276" t="str">
        <f t="shared" si="162"/>
        <v/>
      </c>
      <c r="BO324" s="276" t="str">
        <f t="shared" si="163"/>
        <v/>
      </c>
      <c r="BP324" s="277" t="str">
        <f t="shared" si="164"/>
        <v/>
      </c>
      <c r="BQ324" s="278"/>
      <c r="BR324" s="279"/>
      <c r="BS324" s="280"/>
      <c r="BT324" s="274">
        <f t="shared" si="165"/>
        <v>0</v>
      </c>
      <c r="BU324" s="275" t="str">
        <f t="shared" si="166"/>
        <v/>
      </c>
      <c r="BV324" s="276" t="str">
        <f t="shared" si="167"/>
        <v/>
      </c>
      <c r="BW324" s="276" t="str">
        <f t="shared" si="168"/>
        <v/>
      </c>
      <c r="BX324" s="276" t="str">
        <f t="shared" si="169"/>
        <v/>
      </c>
      <c r="BY324" s="276" t="str">
        <f t="shared" si="170"/>
        <v/>
      </c>
      <c r="BZ324" s="276" t="str">
        <f t="shared" si="171"/>
        <v/>
      </c>
      <c r="CA324" s="276" t="str">
        <f t="shared" si="172"/>
        <v/>
      </c>
      <c r="CB324" s="276" t="str">
        <f t="shared" si="173"/>
        <v/>
      </c>
      <c r="CC324" s="276" t="str">
        <f t="shared" si="174"/>
        <v/>
      </c>
      <c r="CD324" s="276" t="str">
        <f t="shared" si="175"/>
        <v/>
      </c>
      <c r="CE324" s="277" t="str">
        <f t="shared" si="176"/>
        <v/>
      </c>
      <c r="CF324" s="278"/>
      <c r="CG324" s="281"/>
      <c r="CH324" s="281"/>
      <c r="CI324" s="281"/>
      <c r="CJ324" s="280"/>
      <c r="CK324" s="282">
        <f t="shared" si="177"/>
        <v>0</v>
      </c>
      <c r="CL324" s="283">
        <f t="shared" si="178"/>
        <v>1436793000</v>
      </c>
      <c r="CM324" s="284">
        <f t="shared" si="179"/>
        <v>31609446</v>
      </c>
      <c r="CN324" s="284">
        <f t="shared" si="180"/>
        <v>126437784</v>
      </c>
      <c r="CO324" s="284">
        <f t="shared" si="181"/>
        <v>1310355216</v>
      </c>
      <c r="CP324" s="280">
        <f t="shared" si="182"/>
        <v>1341964662</v>
      </c>
      <c r="CQ324" s="285"/>
      <c r="CR324" s="291"/>
      <c r="CS324" s="293"/>
      <c r="CV324" s="291"/>
      <c r="CW324" s="292"/>
      <c r="CX324" s="292"/>
      <c r="CY324" s="292"/>
      <c r="CZ324" s="292"/>
      <c r="DA324" s="292"/>
      <c r="DB324" s="292"/>
      <c r="DC324" s="292"/>
      <c r="DD324" s="292"/>
      <c r="DE324" s="293"/>
      <c r="DF324" s="291"/>
      <c r="DG324" s="292"/>
      <c r="DH324" s="292"/>
      <c r="DI324" s="292"/>
      <c r="DJ324" s="292"/>
      <c r="DK324" s="292"/>
      <c r="DL324" s="292"/>
      <c r="DM324" s="292"/>
      <c r="DN324" s="292"/>
      <c r="DO324" s="292"/>
      <c r="DP324" s="293"/>
      <c r="DQ324" s="141"/>
      <c r="DR324" s="291"/>
      <c r="DS324" s="292"/>
      <c r="DT324" s="292"/>
      <c r="DU324" s="292"/>
      <c r="DV324" s="292"/>
      <c r="DW324" s="292"/>
      <c r="DX324" s="292"/>
      <c r="DY324" s="292"/>
      <c r="DZ324" s="292"/>
      <c r="EA324" s="292"/>
      <c r="EB324" s="292"/>
      <c r="EC324" s="292"/>
      <c r="ED324" s="292"/>
      <c r="EE324" s="292"/>
      <c r="EF324" s="301"/>
      <c r="EG324" s="301"/>
      <c r="EH324" s="301"/>
      <c r="EI324" s="301"/>
      <c r="EJ324" s="301"/>
      <c r="EK324" s="301"/>
      <c r="EL324" s="301"/>
      <c r="EM324" s="301"/>
      <c r="EN324" s="301"/>
      <c r="EO324" s="317">
        <f t="shared" si="145"/>
        <v>31609446</v>
      </c>
      <c r="EP324" s="301"/>
      <c r="EQ324" s="293"/>
      <c r="ES324" s="288">
        <f t="shared" si="183"/>
        <v>2014</v>
      </c>
      <c r="ET324" s="289">
        <f t="shared" si="184"/>
        <v>0</v>
      </c>
      <c r="EU324" s="290">
        <f t="shared" si="185"/>
        <v>0</v>
      </c>
      <c r="EV324" s="290">
        <f t="shared" si="186"/>
        <v>0</v>
      </c>
      <c r="EW324" s="290">
        <f t="shared" si="187"/>
        <v>0</v>
      </c>
      <c r="EX324" s="291"/>
      <c r="EY324" s="292"/>
      <c r="EZ324" s="292"/>
      <c r="FA324" s="293"/>
      <c r="FB324" s="294">
        <f t="shared" si="188"/>
        <v>0</v>
      </c>
    </row>
    <row r="325" spans="1:158" s="287" customFormat="1" x14ac:dyDescent="0.15">
      <c r="A325" s="296">
        <v>311</v>
      </c>
      <c r="B325" s="297"/>
      <c r="C325" s="298" t="s">
        <v>161</v>
      </c>
      <c r="D325" s="248">
        <f>IF(C325="","",(VLOOKUP(C325,PD!A:B,2,FALSE)))</f>
        <v>12</v>
      </c>
      <c r="E325" s="299" t="s">
        <v>412</v>
      </c>
      <c r="F325" s="299" t="s">
        <v>969</v>
      </c>
      <c r="G325" s="292" t="s">
        <v>970</v>
      </c>
      <c r="H325" s="300">
        <v>9</v>
      </c>
      <c r="I325" s="292" t="s">
        <v>916</v>
      </c>
      <c r="J325" s="300">
        <v>3</v>
      </c>
      <c r="K325" s="293"/>
      <c r="L325" s="291"/>
      <c r="M325" s="292" t="s">
        <v>391</v>
      </c>
      <c r="N325" s="301"/>
      <c r="O325" s="302">
        <v>1</v>
      </c>
      <c r="P325" s="300">
        <v>15</v>
      </c>
      <c r="Q325" s="303">
        <v>16</v>
      </c>
      <c r="R325" s="302">
        <v>1</v>
      </c>
      <c r="S325" s="292"/>
      <c r="T325" s="300"/>
      <c r="U325" s="293"/>
      <c r="V325" s="296" t="s">
        <v>225</v>
      </c>
      <c r="W325" s="292" t="s">
        <v>921</v>
      </c>
      <c r="X325" s="292"/>
      <c r="Y325" s="292"/>
      <c r="Z325" s="303"/>
      <c r="AA325" s="291"/>
      <c r="AB325" s="300"/>
      <c r="AC325" s="293"/>
      <c r="AD325" s="304"/>
      <c r="AE325" s="301"/>
      <c r="AF325" s="296">
        <v>1</v>
      </c>
      <c r="AG325" s="297">
        <v>4</v>
      </c>
      <c r="AH325" s="305">
        <v>60</v>
      </c>
      <c r="AI325" s="306" t="s">
        <v>407</v>
      </c>
      <c r="AJ325" s="302">
        <v>34</v>
      </c>
      <c r="AK325" s="260">
        <f>IF(AJ325="","",(VLOOKUP(AJ325,償却率表!A:B,2,FALSE)))</f>
        <v>0.03</v>
      </c>
      <c r="AL325" s="307" t="s">
        <v>153</v>
      </c>
      <c r="AM325" s="262">
        <f>IF(AL325="","",(VLOOKUP(AL325,PD!G:H,2,FALSE)))</f>
        <v>1</v>
      </c>
      <c r="AN325" s="318" t="s">
        <v>968</v>
      </c>
      <c r="AO325" s="309">
        <v>2010</v>
      </c>
      <c r="AP325" s="319" t="s">
        <v>968</v>
      </c>
      <c r="AQ325" s="266">
        <v>2010</v>
      </c>
      <c r="AR325" s="267">
        <f t="shared" si="153"/>
        <v>4</v>
      </c>
      <c r="AS325" s="293" t="s">
        <v>226</v>
      </c>
      <c r="AT325" s="311"/>
      <c r="AU325" s="312"/>
      <c r="AV325" s="313">
        <v>15260000</v>
      </c>
      <c r="AW325" s="314"/>
      <c r="AX325" s="296">
        <v>1</v>
      </c>
      <c r="AY325" s="315" t="s">
        <v>438</v>
      </c>
      <c r="AZ325" s="248">
        <f>IF(AY325="","",(VLOOKUP(AY325,PD!J:K,2,FALSE)))</f>
        <v>3</v>
      </c>
      <c r="BA325" s="300">
        <v>2014</v>
      </c>
      <c r="BB325" s="316">
        <f t="shared" si="152"/>
        <v>0</v>
      </c>
      <c r="BC325" s="291"/>
      <c r="BD325" s="292"/>
      <c r="BE325" s="301"/>
      <c r="BF325" s="274">
        <f t="shared" si="154"/>
        <v>0</v>
      </c>
      <c r="BG325" s="275" t="str">
        <f t="shared" si="155"/>
        <v/>
      </c>
      <c r="BH325" s="276" t="str">
        <f t="shared" si="156"/>
        <v/>
      </c>
      <c r="BI325" s="276" t="str">
        <f t="shared" si="157"/>
        <v/>
      </c>
      <c r="BJ325" s="276" t="str">
        <f t="shared" si="158"/>
        <v/>
      </c>
      <c r="BK325" s="276" t="str">
        <f t="shared" si="159"/>
        <v/>
      </c>
      <c r="BL325" s="276" t="str">
        <f t="shared" si="160"/>
        <v/>
      </c>
      <c r="BM325" s="276" t="str">
        <f t="shared" si="161"/>
        <v/>
      </c>
      <c r="BN325" s="276" t="str">
        <f t="shared" si="162"/>
        <v/>
      </c>
      <c r="BO325" s="276" t="str">
        <f t="shared" si="163"/>
        <v/>
      </c>
      <c r="BP325" s="277" t="str">
        <f t="shared" si="164"/>
        <v/>
      </c>
      <c r="BQ325" s="278"/>
      <c r="BR325" s="279"/>
      <c r="BS325" s="280"/>
      <c r="BT325" s="274">
        <f t="shared" si="165"/>
        <v>0</v>
      </c>
      <c r="BU325" s="275" t="str">
        <f t="shared" si="166"/>
        <v/>
      </c>
      <c r="BV325" s="276" t="str">
        <f t="shared" si="167"/>
        <v/>
      </c>
      <c r="BW325" s="276" t="str">
        <f t="shared" si="168"/>
        <v/>
      </c>
      <c r="BX325" s="276" t="str">
        <f t="shared" si="169"/>
        <v/>
      </c>
      <c r="BY325" s="276" t="str">
        <f t="shared" si="170"/>
        <v/>
      </c>
      <c r="BZ325" s="276" t="str">
        <f t="shared" si="171"/>
        <v/>
      </c>
      <c r="CA325" s="276" t="str">
        <f t="shared" si="172"/>
        <v/>
      </c>
      <c r="CB325" s="276" t="str">
        <f t="shared" si="173"/>
        <v/>
      </c>
      <c r="CC325" s="276" t="str">
        <f t="shared" si="174"/>
        <v/>
      </c>
      <c r="CD325" s="276" t="str">
        <f t="shared" si="175"/>
        <v/>
      </c>
      <c r="CE325" s="277" t="str">
        <f t="shared" si="176"/>
        <v/>
      </c>
      <c r="CF325" s="278"/>
      <c r="CG325" s="281"/>
      <c r="CH325" s="281"/>
      <c r="CI325" s="281"/>
      <c r="CJ325" s="280"/>
      <c r="CK325" s="282">
        <f t="shared" si="177"/>
        <v>0</v>
      </c>
      <c r="CL325" s="283">
        <f t="shared" si="178"/>
        <v>15260000</v>
      </c>
      <c r="CM325" s="284">
        <f t="shared" si="179"/>
        <v>457800</v>
      </c>
      <c r="CN325" s="284">
        <f t="shared" si="180"/>
        <v>1831200</v>
      </c>
      <c r="CO325" s="284">
        <f t="shared" si="181"/>
        <v>13428800</v>
      </c>
      <c r="CP325" s="280">
        <f t="shared" si="182"/>
        <v>13886600</v>
      </c>
      <c r="CQ325" s="285"/>
      <c r="CR325" s="291"/>
      <c r="CS325" s="293"/>
      <c r="CV325" s="291"/>
      <c r="CW325" s="292"/>
      <c r="CX325" s="292"/>
      <c r="CY325" s="292"/>
      <c r="CZ325" s="292"/>
      <c r="DA325" s="292"/>
      <c r="DB325" s="292"/>
      <c r="DC325" s="292"/>
      <c r="DD325" s="292"/>
      <c r="DE325" s="293"/>
      <c r="DF325" s="291"/>
      <c r="DG325" s="292"/>
      <c r="DH325" s="292"/>
      <c r="DI325" s="292"/>
      <c r="DJ325" s="292"/>
      <c r="DK325" s="292"/>
      <c r="DL325" s="292"/>
      <c r="DM325" s="292"/>
      <c r="DN325" s="292"/>
      <c r="DO325" s="292"/>
      <c r="DP325" s="293"/>
      <c r="DQ325" s="141"/>
      <c r="DR325" s="291"/>
      <c r="DS325" s="292"/>
      <c r="DT325" s="292"/>
      <c r="DU325" s="292"/>
      <c r="DV325" s="292"/>
      <c r="DW325" s="292"/>
      <c r="DX325" s="292"/>
      <c r="DY325" s="292"/>
      <c r="DZ325" s="292"/>
      <c r="EA325" s="292"/>
      <c r="EB325" s="292"/>
      <c r="EC325" s="292"/>
      <c r="ED325" s="292"/>
      <c r="EE325" s="292"/>
      <c r="EF325" s="301"/>
      <c r="EG325" s="301"/>
      <c r="EH325" s="301"/>
      <c r="EI325" s="301"/>
      <c r="EJ325" s="301"/>
      <c r="EK325" s="301"/>
      <c r="EL325" s="301"/>
      <c r="EM325" s="301"/>
      <c r="EN325" s="301"/>
      <c r="EO325" s="317">
        <f t="shared" si="145"/>
        <v>457800</v>
      </c>
      <c r="EP325" s="301"/>
      <c r="EQ325" s="293"/>
      <c r="ES325" s="288">
        <f t="shared" si="183"/>
        <v>2014</v>
      </c>
      <c r="ET325" s="289">
        <f t="shared" si="184"/>
        <v>0</v>
      </c>
      <c r="EU325" s="290">
        <f t="shared" si="185"/>
        <v>0</v>
      </c>
      <c r="EV325" s="290">
        <f t="shared" si="186"/>
        <v>0</v>
      </c>
      <c r="EW325" s="290">
        <f t="shared" si="187"/>
        <v>0</v>
      </c>
      <c r="EX325" s="291"/>
      <c r="EY325" s="292"/>
      <c r="EZ325" s="292"/>
      <c r="FA325" s="293"/>
      <c r="FB325" s="294">
        <f t="shared" si="188"/>
        <v>0</v>
      </c>
    </row>
    <row r="326" spans="1:158" s="287" customFormat="1" x14ac:dyDescent="0.15">
      <c r="A326" s="296">
        <v>312</v>
      </c>
      <c r="B326" s="297"/>
      <c r="C326" s="298" t="s">
        <v>161</v>
      </c>
      <c r="D326" s="248">
        <f>IF(C326="","",(VLOOKUP(C326,PD!A:B,2,FALSE)))</f>
        <v>12</v>
      </c>
      <c r="E326" s="299" t="s">
        <v>412</v>
      </c>
      <c r="F326" s="299" t="s">
        <v>971</v>
      </c>
      <c r="G326" s="292" t="s">
        <v>846</v>
      </c>
      <c r="H326" s="300">
        <v>9</v>
      </c>
      <c r="I326" s="292" t="s">
        <v>920</v>
      </c>
      <c r="J326" s="300">
        <v>8</v>
      </c>
      <c r="K326" s="293"/>
      <c r="L326" s="291"/>
      <c r="M326" s="292" t="s">
        <v>391</v>
      </c>
      <c r="N326" s="301"/>
      <c r="O326" s="302">
        <v>1</v>
      </c>
      <c r="P326" s="300">
        <v>15</v>
      </c>
      <c r="Q326" s="303">
        <v>16</v>
      </c>
      <c r="R326" s="302">
        <v>1</v>
      </c>
      <c r="S326" s="292"/>
      <c r="T326" s="300"/>
      <c r="U326" s="293"/>
      <c r="V326" s="296" t="s">
        <v>225</v>
      </c>
      <c r="W326" s="292" t="s">
        <v>921</v>
      </c>
      <c r="X326" s="292"/>
      <c r="Y326" s="292"/>
      <c r="Z326" s="303"/>
      <c r="AA326" s="291"/>
      <c r="AB326" s="300"/>
      <c r="AC326" s="293"/>
      <c r="AD326" s="304"/>
      <c r="AE326" s="301"/>
      <c r="AF326" s="296">
        <v>2</v>
      </c>
      <c r="AG326" s="297">
        <v>2</v>
      </c>
      <c r="AH326" s="305">
        <v>2874.36</v>
      </c>
      <c r="AI326" s="306" t="s">
        <v>407</v>
      </c>
      <c r="AJ326" s="302">
        <v>47</v>
      </c>
      <c r="AK326" s="260">
        <f>IF(AJ326="","",(VLOOKUP(AJ326,償却率表!A:B,2,FALSE)))</f>
        <v>2.1999999999999999E-2</v>
      </c>
      <c r="AL326" s="307" t="s">
        <v>153</v>
      </c>
      <c r="AM326" s="262">
        <f>IF(AL326="","",(VLOOKUP(AL326,PD!G:H,2,FALSE)))</f>
        <v>1</v>
      </c>
      <c r="AN326" s="318" t="s">
        <v>952</v>
      </c>
      <c r="AO326" s="309">
        <v>2011</v>
      </c>
      <c r="AP326" s="319" t="s">
        <v>952</v>
      </c>
      <c r="AQ326" s="266">
        <v>2011</v>
      </c>
      <c r="AR326" s="267">
        <f t="shared" si="153"/>
        <v>3</v>
      </c>
      <c r="AS326" s="293" t="s">
        <v>226</v>
      </c>
      <c r="AT326" s="311">
        <v>746100600</v>
      </c>
      <c r="AU326" s="312"/>
      <c r="AV326" s="313"/>
      <c r="AW326" s="314"/>
      <c r="AX326" s="296"/>
      <c r="AY326" s="315" t="s">
        <v>309</v>
      </c>
      <c r="AZ326" s="248">
        <f>IF(AY326="","",(VLOOKUP(AY326,PD!J:K,2,FALSE)))</f>
        <v>1</v>
      </c>
      <c r="BA326" s="300">
        <v>2014</v>
      </c>
      <c r="BB326" s="316">
        <f t="shared" si="152"/>
        <v>0</v>
      </c>
      <c r="BC326" s="291"/>
      <c r="BD326" s="292"/>
      <c r="BE326" s="301"/>
      <c r="BF326" s="274">
        <f t="shared" si="154"/>
        <v>0</v>
      </c>
      <c r="BG326" s="275" t="str">
        <f t="shared" si="155"/>
        <v/>
      </c>
      <c r="BH326" s="276" t="str">
        <f t="shared" si="156"/>
        <v/>
      </c>
      <c r="BI326" s="276" t="str">
        <f t="shared" si="157"/>
        <v/>
      </c>
      <c r="BJ326" s="276" t="str">
        <f t="shared" si="158"/>
        <v/>
      </c>
      <c r="BK326" s="276" t="str">
        <f t="shared" si="159"/>
        <v/>
      </c>
      <c r="BL326" s="276" t="str">
        <f t="shared" si="160"/>
        <v/>
      </c>
      <c r="BM326" s="276" t="str">
        <f t="shared" si="161"/>
        <v/>
      </c>
      <c r="BN326" s="276" t="str">
        <f t="shared" si="162"/>
        <v/>
      </c>
      <c r="BO326" s="276" t="str">
        <f t="shared" si="163"/>
        <v/>
      </c>
      <c r="BP326" s="277" t="str">
        <f t="shared" si="164"/>
        <v/>
      </c>
      <c r="BQ326" s="278"/>
      <c r="BR326" s="279"/>
      <c r="BS326" s="280"/>
      <c r="BT326" s="274">
        <f t="shared" si="165"/>
        <v>0</v>
      </c>
      <c r="BU326" s="275" t="str">
        <f t="shared" si="166"/>
        <v/>
      </c>
      <c r="BV326" s="276" t="str">
        <f t="shared" si="167"/>
        <v/>
      </c>
      <c r="BW326" s="276" t="str">
        <f t="shared" si="168"/>
        <v/>
      </c>
      <c r="BX326" s="276" t="str">
        <f t="shared" si="169"/>
        <v/>
      </c>
      <c r="BY326" s="276" t="str">
        <f t="shared" si="170"/>
        <v/>
      </c>
      <c r="BZ326" s="276" t="str">
        <f t="shared" si="171"/>
        <v/>
      </c>
      <c r="CA326" s="276" t="str">
        <f t="shared" si="172"/>
        <v/>
      </c>
      <c r="CB326" s="276" t="str">
        <f t="shared" si="173"/>
        <v/>
      </c>
      <c r="CC326" s="276" t="str">
        <f t="shared" si="174"/>
        <v/>
      </c>
      <c r="CD326" s="276" t="str">
        <f t="shared" si="175"/>
        <v/>
      </c>
      <c r="CE326" s="277" t="str">
        <f t="shared" si="176"/>
        <v/>
      </c>
      <c r="CF326" s="278"/>
      <c r="CG326" s="281"/>
      <c r="CH326" s="281"/>
      <c r="CI326" s="281"/>
      <c r="CJ326" s="280"/>
      <c r="CK326" s="282">
        <f t="shared" si="177"/>
        <v>0</v>
      </c>
      <c r="CL326" s="283">
        <f t="shared" si="178"/>
        <v>746100600</v>
      </c>
      <c r="CM326" s="284">
        <f t="shared" si="179"/>
        <v>16414213</v>
      </c>
      <c r="CN326" s="284">
        <f t="shared" si="180"/>
        <v>49242639</v>
      </c>
      <c r="CO326" s="284">
        <f t="shared" si="181"/>
        <v>696857961</v>
      </c>
      <c r="CP326" s="280">
        <f t="shared" si="182"/>
        <v>713272174</v>
      </c>
      <c r="CQ326" s="285"/>
      <c r="CR326" s="291"/>
      <c r="CS326" s="293"/>
      <c r="CV326" s="291"/>
      <c r="CW326" s="292"/>
      <c r="CX326" s="292"/>
      <c r="CY326" s="292"/>
      <c r="CZ326" s="292"/>
      <c r="DA326" s="292"/>
      <c r="DB326" s="292"/>
      <c r="DC326" s="292"/>
      <c r="DD326" s="292"/>
      <c r="DE326" s="293"/>
      <c r="DF326" s="291"/>
      <c r="DG326" s="292"/>
      <c r="DH326" s="292"/>
      <c r="DI326" s="292"/>
      <c r="DJ326" s="292"/>
      <c r="DK326" s="292"/>
      <c r="DL326" s="292"/>
      <c r="DM326" s="292"/>
      <c r="DN326" s="292"/>
      <c r="DO326" s="292"/>
      <c r="DP326" s="293"/>
      <c r="DQ326" s="141"/>
      <c r="DR326" s="291"/>
      <c r="DS326" s="292"/>
      <c r="DT326" s="292"/>
      <c r="DU326" s="292"/>
      <c r="DV326" s="292"/>
      <c r="DW326" s="292"/>
      <c r="DX326" s="292"/>
      <c r="DY326" s="292"/>
      <c r="DZ326" s="292"/>
      <c r="EA326" s="292"/>
      <c r="EB326" s="292"/>
      <c r="EC326" s="292"/>
      <c r="ED326" s="292"/>
      <c r="EE326" s="292"/>
      <c r="EF326" s="301"/>
      <c r="EG326" s="301"/>
      <c r="EH326" s="301"/>
      <c r="EI326" s="301"/>
      <c r="EJ326" s="301"/>
      <c r="EK326" s="301"/>
      <c r="EL326" s="301"/>
      <c r="EM326" s="301"/>
      <c r="EN326" s="301"/>
      <c r="EO326" s="317">
        <f t="shared" si="145"/>
        <v>16414213</v>
      </c>
      <c r="EP326" s="301"/>
      <c r="EQ326" s="293"/>
      <c r="ES326" s="288">
        <f t="shared" si="183"/>
        <v>2014</v>
      </c>
      <c r="ET326" s="289">
        <f t="shared" si="184"/>
        <v>0</v>
      </c>
      <c r="EU326" s="290">
        <f t="shared" si="185"/>
        <v>0</v>
      </c>
      <c r="EV326" s="290">
        <f t="shared" si="186"/>
        <v>0</v>
      </c>
      <c r="EW326" s="290">
        <f t="shared" si="187"/>
        <v>0</v>
      </c>
      <c r="EX326" s="291"/>
      <c r="EY326" s="292"/>
      <c r="EZ326" s="292"/>
      <c r="FA326" s="293"/>
      <c r="FB326" s="294">
        <f t="shared" si="188"/>
        <v>0</v>
      </c>
    </row>
    <row r="327" spans="1:158" s="287" customFormat="1" x14ac:dyDescent="0.15">
      <c r="A327" s="296">
        <v>313</v>
      </c>
      <c r="B327" s="297"/>
      <c r="C327" s="298" t="s">
        <v>161</v>
      </c>
      <c r="D327" s="248">
        <f>IF(C327="","",(VLOOKUP(C327,PD!A:B,2,FALSE)))</f>
        <v>12</v>
      </c>
      <c r="E327" s="299" t="s">
        <v>412</v>
      </c>
      <c r="F327" s="299" t="s">
        <v>972</v>
      </c>
      <c r="G327" s="292" t="s">
        <v>973</v>
      </c>
      <c r="H327" s="300">
        <v>9</v>
      </c>
      <c r="I327" s="292" t="s">
        <v>920</v>
      </c>
      <c r="J327" s="300">
        <v>8</v>
      </c>
      <c r="K327" s="293"/>
      <c r="L327" s="291"/>
      <c r="M327" s="292" t="s">
        <v>391</v>
      </c>
      <c r="N327" s="301"/>
      <c r="O327" s="302">
        <v>1</v>
      </c>
      <c r="P327" s="300">
        <v>15</v>
      </c>
      <c r="Q327" s="303">
        <v>16</v>
      </c>
      <c r="R327" s="302">
        <v>1</v>
      </c>
      <c r="S327" s="292"/>
      <c r="T327" s="300"/>
      <c r="U327" s="293"/>
      <c r="V327" s="296" t="s">
        <v>225</v>
      </c>
      <c r="W327" s="292" t="s">
        <v>921</v>
      </c>
      <c r="X327" s="292"/>
      <c r="Y327" s="292"/>
      <c r="Z327" s="303"/>
      <c r="AA327" s="291"/>
      <c r="AB327" s="300"/>
      <c r="AC327" s="293"/>
      <c r="AD327" s="304"/>
      <c r="AE327" s="301"/>
      <c r="AF327" s="296">
        <v>1</v>
      </c>
      <c r="AG327" s="297">
        <v>4</v>
      </c>
      <c r="AH327" s="305">
        <v>15.5</v>
      </c>
      <c r="AI327" s="306" t="s">
        <v>407</v>
      </c>
      <c r="AJ327" s="302">
        <v>34</v>
      </c>
      <c r="AK327" s="260">
        <f>IF(AJ327="","",(VLOOKUP(AJ327,償却率表!A:B,2,FALSE)))</f>
        <v>0.03</v>
      </c>
      <c r="AL327" s="307" t="s">
        <v>153</v>
      </c>
      <c r="AM327" s="262">
        <f>IF(AL327="","",(VLOOKUP(AL327,PD!G:H,2,FALSE)))</f>
        <v>1</v>
      </c>
      <c r="AN327" s="318" t="s">
        <v>952</v>
      </c>
      <c r="AO327" s="309">
        <v>2011</v>
      </c>
      <c r="AP327" s="319" t="s">
        <v>952</v>
      </c>
      <c r="AQ327" s="266">
        <v>2011</v>
      </c>
      <c r="AR327" s="267">
        <f t="shared" si="153"/>
        <v>3</v>
      </c>
      <c r="AS327" s="293" t="s">
        <v>226</v>
      </c>
      <c r="AT327" s="311">
        <v>8849400</v>
      </c>
      <c r="AU327" s="312"/>
      <c r="AV327" s="313"/>
      <c r="AW327" s="314"/>
      <c r="AX327" s="296"/>
      <c r="AY327" s="315" t="s">
        <v>309</v>
      </c>
      <c r="AZ327" s="248">
        <f>IF(AY327="","",(VLOOKUP(AY327,PD!J:K,2,FALSE)))</f>
        <v>1</v>
      </c>
      <c r="BA327" s="300">
        <v>2014</v>
      </c>
      <c r="BB327" s="316">
        <f t="shared" si="152"/>
        <v>0</v>
      </c>
      <c r="BC327" s="291"/>
      <c r="BD327" s="292"/>
      <c r="BE327" s="301"/>
      <c r="BF327" s="274">
        <f t="shared" si="154"/>
        <v>0</v>
      </c>
      <c r="BG327" s="275" t="str">
        <f t="shared" si="155"/>
        <v/>
      </c>
      <c r="BH327" s="276" t="str">
        <f t="shared" si="156"/>
        <v/>
      </c>
      <c r="BI327" s="276" t="str">
        <f t="shared" si="157"/>
        <v/>
      </c>
      <c r="BJ327" s="276" t="str">
        <f t="shared" si="158"/>
        <v/>
      </c>
      <c r="BK327" s="276" t="str">
        <f t="shared" si="159"/>
        <v/>
      </c>
      <c r="BL327" s="276" t="str">
        <f t="shared" si="160"/>
        <v/>
      </c>
      <c r="BM327" s="276" t="str">
        <f t="shared" si="161"/>
        <v/>
      </c>
      <c r="BN327" s="276" t="str">
        <f t="shared" si="162"/>
        <v/>
      </c>
      <c r="BO327" s="276" t="str">
        <f t="shared" si="163"/>
        <v/>
      </c>
      <c r="BP327" s="277" t="str">
        <f t="shared" si="164"/>
        <v/>
      </c>
      <c r="BQ327" s="278"/>
      <c r="BR327" s="279"/>
      <c r="BS327" s="280"/>
      <c r="BT327" s="274">
        <f t="shared" si="165"/>
        <v>0</v>
      </c>
      <c r="BU327" s="275" t="str">
        <f t="shared" si="166"/>
        <v/>
      </c>
      <c r="BV327" s="276" t="str">
        <f t="shared" si="167"/>
        <v/>
      </c>
      <c r="BW327" s="276" t="str">
        <f t="shared" si="168"/>
        <v/>
      </c>
      <c r="BX327" s="276" t="str">
        <f t="shared" si="169"/>
        <v/>
      </c>
      <c r="BY327" s="276" t="str">
        <f t="shared" si="170"/>
        <v/>
      </c>
      <c r="BZ327" s="276" t="str">
        <f t="shared" si="171"/>
        <v/>
      </c>
      <c r="CA327" s="276" t="str">
        <f t="shared" si="172"/>
        <v/>
      </c>
      <c r="CB327" s="276" t="str">
        <f t="shared" si="173"/>
        <v/>
      </c>
      <c r="CC327" s="276" t="str">
        <f t="shared" si="174"/>
        <v/>
      </c>
      <c r="CD327" s="276" t="str">
        <f t="shared" si="175"/>
        <v/>
      </c>
      <c r="CE327" s="277" t="str">
        <f t="shared" si="176"/>
        <v/>
      </c>
      <c r="CF327" s="278"/>
      <c r="CG327" s="281"/>
      <c r="CH327" s="281"/>
      <c r="CI327" s="281"/>
      <c r="CJ327" s="280"/>
      <c r="CK327" s="282">
        <f t="shared" si="177"/>
        <v>0</v>
      </c>
      <c r="CL327" s="283">
        <f t="shared" si="178"/>
        <v>8849400</v>
      </c>
      <c r="CM327" s="284">
        <f t="shared" si="179"/>
        <v>265482</v>
      </c>
      <c r="CN327" s="284">
        <f t="shared" si="180"/>
        <v>796446</v>
      </c>
      <c r="CO327" s="284">
        <f t="shared" si="181"/>
        <v>8052954</v>
      </c>
      <c r="CP327" s="280">
        <f t="shared" si="182"/>
        <v>8318436</v>
      </c>
      <c r="CQ327" s="285"/>
      <c r="CR327" s="291"/>
      <c r="CS327" s="293"/>
      <c r="CV327" s="291"/>
      <c r="CW327" s="292"/>
      <c r="CX327" s="292"/>
      <c r="CY327" s="292"/>
      <c r="CZ327" s="292"/>
      <c r="DA327" s="292"/>
      <c r="DB327" s="292"/>
      <c r="DC327" s="292"/>
      <c r="DD327" s="292"/>
      <c r="DE327" s="293"/>
      <c r="DF327" s="291"/>
      <c r="DG327" s="292"/>
      <c r="DH327" s="292"/>
      <c r="DI327" s="292"/>
      <c r="DJ327" s="292"/>
      <c r="DK327" s="292"/>
      <c r="DL327" s="292"/>
      <c r="DM327" s="292"/>
      <c r="DN327" s="292"/>
      <c r="DO327" s="292"/>
      <c r="DP327" s="293"/>
      <c r="DQ327" s="141"/>
      <c r="DR327" s="291"/>
      <c r="DS327" s="292"/>
      <c r="DT327" s="292"/>
      <c r="DU327" s="292"/>
      <c r="DV327" s="292"/>
      <c r="DW327" s="292"/>
      <c r="DX327" s="292"/>
      <c r="DY327" s="292"/>
      <c r="DZ327" s="292"/>
      <c r="EA327" s="292"/>
      <c r="EB327" s="292"/>
      <c r="EC327" s="292"/>
      <c r="ED327" s="292"/>
      <c r="EE327" s="292"/>
      <c r="EF327" s="301"/>
      <c r="EG327" s="301"/>
      <c r="EH327" s="301"/>
      <c r="EI327" s="301"/>
      <c r="EJ327" s="301"/>
      <c r="EK327" s="301"/>
      <c r="EL327" s="301"/>
      <c r="EM327" s="301"/>
      <c r="EN327" s="301"/>
      <c r="EO327" s="317">
        <f t="shared" si="145"/>
        <v>265482</v>
      </c>
      <c r="EP327" s="301"/>
      <c r="EQ327" s="293"/>
      <c r="ES327" s="288">
        <f t="shared" si="183"/>
        <v>2014</v>
      </c>
      <c r="ET327" s="289">
        <f t="shared" si="184"/>
        <v>0</v>
      </c>
      <c r="EU327" s="290">
        <f t="shared" si="185"/>
        <v>0</v>
      </c>
      <c r="EV327" s="290">
        <f t="shared" si="186"/>
        <v>0</v>
      </c>
      <c r="EW327" s="290">
        <f t="shared" si="187"/>
        <v>0</v>
      </c>
      <c r="EX327" s="291"/>
      <c r="EY327" s="292"/>
      <c r="EZ327" s="292"/>
      <c r="FA327" s="293"/>
      <c r="FB327" s="294">
        <f t="shared" si="188"/>
        <v>0</v>
      </c>
    </row>
    <row r="328" spans="1:158" s="287" customFormat="1" x14ac:dyDescent="0.15">
      <c r="A328" s="296">
        <v>314</v>
      </c>
      <c r="B328" s="297"/>
      <c r="C328" s="298" t="s">
        <v>161</v>
      </c>
      <c r="D328" s="248">
        <f>IF(C328="","",(VLOOKUP(C328,PD!A:B,2,FALSE)))</f>
        <v>12</v>
      </c>
      <c r="E328" s="299" t="s">
        <v>412</v>
      </c>
      <c r="F328" s="299" t="s">
        <v>974</v>
      </c>
      <c r="G328" s="292" t="s">
        <v>975</v>
      </c>
      <c r="H328" s="300">
        <v>9</v>
      </c>
      <c r="I328" s="292" t="s">
        <v>920</v>
      </c>
      <c r="J328" s="300">
        <v>8</v>
      </c>
      <c r="K328" s="293"/>
      <c r="L328" s="291"/>
      <c r="M328" s="292" t="s">
        <v>391</v>
      </c>
      <c r="N328" s="301"/>
      <c r="O328" s="302">
        <v>1</v>
      </c>
      <c r="P328" s="300">
        <v>15</v>
      </c>
      <c r="Q328" s="303">
        <v>16</v>
      </c>
      <c r="R328" s="302">
        <v>1</v>
      </c>
      <c r="S328" s="292"/>
      <c r="T328" s="300"/>
      <c r="U328" s="293"/>
      <c r="V328" s="296" t="s">
        <v>225</v>
      </c>
      <c r="W328" s="292" t="s">
        <v>921</v>
      </c>
      <c r="X328" s="292"/>
      <c r="Y328" s="292"/>
      <c r="Z328" s="303"/>
      <c r="AA328" s="291"/>
      <c r="AB328" s="300"/>
      <c r="AC328" s="293"/>
      <c r="AD328" s="304"/>
      <c r="AE328" s="301"/>
      <c r="AF328" s="296">
        <v>1</v>
      </c>
      <c r="AG328" s="297">
        <v>4</v>
      </c>
      <c r="AH328" s="305">
        <v>52.5</v>
      </c>
      <c r="AI328" s="306" t="s">
        <v>407</v>
      </c>
      <c r="AJ328" s="302">
        <v>50</v>
      </c>
      <c r="AK328" s="260">
        <f>IF(AJ328="","",(VLOOKUP(AJ328,償却率表!A:B,2,FALSE)))</f>
        <v>0.02</v>
      </c>
      <c r="AL328" s="307" t="s">
        <v>153</v>
      </c>
      <c r="AM328" s="262">
        <f>IF(AL328="","",(VLOOKUP(AL328,PD!G:H,2,FALSE)))</f>
        <v>1</v>
      </c>
      <c r="AN328" s="318" t="s">
        <v>976</v>
      </c>
      <c r="AO328" s="309">
        <v>2011</v>
      </c>
      <c r="AP328" s="319" t="s">
        <v>976</v>
      </c>
      <c r="AQ328" s="266">
        <v>2011</v>
      </c>
      <c r="AR328" s="267">
        <f t="shared" si="153"/>
        <v>3</v>
      </c>
      <c r="AS328" s="293" t="s">
        <v>226</v>
      </c>
      <c r="AT328" s="311">
        <v>5838000</v>
      </c>
      <c r="AU328" s="312"/>
      <c r="AV328" s="313"/>
      <c r="AW328" s="314"/>
      <c r="AX328" s="296"/>
      <c r="AY328" s="315" t="s">
        <v>309</v>
      </c>
      <c r="AZ328" s="248">
        <f>IF(AY328="","",(VLOOKUP(AY328,PD!J:K,2,FALSE)))</f>
        <v>1</v>
      </c>
      <c r="BA328" s="300">
        <v>2014</v>
      </c>
      <c r="BB328" s="316">
        <f t="shared" si="152"/>
        <v>0</v>
      </c>
      <c r="BC328" s="291"/>
      <c r="BD328" s="292"/>
      <c r="BE328" s="301"/>
      <c r="BF328" s="274">
        <f t="shared" si="154"/>
        <v>0</v>
      </c>
      <c r="BG328" s="275" t="str">
        <f t="shared" si="155"/>
        <v/>
      </c>
      <c r="BH328" s="276" t="str">
        <f t="shared" si="156"/>
        <v/>
      </c>
      <c r="BI328" s="276" t="str">
        <f t="shared" si="157"/>
        <v/>
      </c>
      <c r="BJ328" s="276" t="str">
        <f t="shared" si="158"/>
        <v/>
      </c>
      <c r="BK328" s="276" t="str">
        <f t="shared" si="159"/>
        <v/>
      </c>
      <c r="BL328" s="276" t="str">
        <f t="shared" si="160"/>
        <v/>
      </c>
      <c r="BM328" s="276" t="str">
        <f t="shared" si="161"/>
        <v/>
      </c>
      <c r="BN328" s="276" t="str">
        <f t="shared" si="162"/>
        <v/>
      </c>
      <c r="BO328" s="276" t="str">
        <f t="shared" si="163"/>
        <v/>
      </c>
      <c r="BP328" s="277" t="str">
        <f t="shared" si="164"/>
        <v/>
      </c>
      <c r="BQ328" s="278"/>
      <c r="BR328" s="279"/>
      <c r="BS328" s="280"/>
      <c r="BT328" s="274">
        <f t="shared" si="165"/>
        <v>0</v>
      </c>
      <c r="BU328" s="275" t="str">
        <f t="shared" si="166"/>
        <v/>
      </c>
      <c r="BV328" s="276" t="str">
        <f t="shared" si="167"/>
        <v/>
      </c>
      <c r="BW328" s="276" t="str">
        <f t="shared" si="168"/>
        <v/>
      </c>
      <c r="BX328" s="276" t="str">
        <f t="shared" si="169"/>
        <v/>
      </c>
      <c r="BY328" s="276" t="str">
        <f t="shared" si="170"/>
        <v/>
      </c>
      <c r="BZ328" s="276" t="str">
        <f t="shared" si="171"/>
        <v/>
      </c>
      <c r="CA328" s="276" t="str">
        <f t="shared" si="172"/>
        <v/>
      </c>
      <c r="CB328" s="276" t="str">
        <f t="shared" si="173"/>
        <v/>
      </c>
      <c r="CC328" s="276" t="str">
        <f t="shared" si="174"/>
        <v/>
      </c>
      <c r="CD328" s="276" t="str">
        <f t="shared" si="175"/>
        <v/>
      </c>
      <c r="CE328" s="277" t="str">
        <f t="shared" si="176"/>
        <v/>
      </c>
      <c r="CF328" s="278"/>
      <c r="CG328" s="281"/>
      <c r="CH328" s="281"/>
      <c r="CI328" s="281"/>
      <c r="CJ328" s="280"/>
      <c r="CK328" s="282">
        <f t="shared" si="177"/>
        <v>0</v>
      </c>
      <c r="CL328" s="283">
        <f t="shared" si="178"/>
        <v>5838000</v>
      </c>
      <c r="CM328" s="284">
        <f t="shared" si="179"/>
        <v>116760</v>
      </c>
      <c r="CN328" s="284">
        <f t="shared" si="180"/>
        <v>350280</v>
      </c>
      <c r="CO328" s="284">
        <f t="shared" si="181"/>
        <v>5487720</v>
      </c>
      <c r="CP328" s="280">
        <f t="shared" si="182"/>
        <v>5604480</v>
      </c>
      <c r="CQ328" s="285"/>
      <c r="CR328" s="291"/>
      <c r="CS328" s="293"/>
      <c r="CV328" s="291"/>
      <c r="CW328" s="292"/>
      <c r="CX328" s="292"/>
      <c r="CY328" s="292"/>
      <c r="CZ328" s="292"/>
      <c r="DA328" s="292"/>
      <c r="DB328" s="292"/>
      <c r="DC328" s="292"/>
      <c r="DD328" s="292"/>
      <c r="DE328" s="293"/>
      <c r="DF328" s="291"/>
      <c r="DG328" s="292"/>
      <c r="DH328" s="292"/>
      <c r="DI328" s="292"/>
      <c r="DJ328" s="292"/>
      <c r="DK328" s="292"/>
      <c r="DL328" s="292"/>
      <c r="DM328" s="292"/>
      <c r="DN328" s="292"/>
      <c r="DO328" s="292"/>
      <c r="DP328" s="293"/>
      <c r="DQ328" s="141"/>
      <c r="DR328" s="291"/>
      <c r="DS328" s="292"/>
      <c r="DT328" s="292"/>
      <c r="DU328" s="292"/>
      <c r="DV328" s="292"/>
      <c r="DW328" s="292"/>
      <c r="DX328" s="292"/>
      <c r="DY328" s="292"/>
      <c r="DZ328" s="292"/>
      <c r="EA328" s="292"/>
      <c r="EB328" s="292"/>
      <c r="EC328" s="292"/>
      <c r="ED328" s="292"/>
      <c r="EE328" s="292"/>
      <c r="EF328" s="301"/>
      <c r="EG328" s="301"/>
      <c r="EH328" s="301"/>
      <c r="EI328" s="301"/>
      <c r="EJ328" s="301"/>
      <c r="EK328" s="301"/>
      <c r="EL328" s="301"/>
      <c r="EM328" s="301"/>
      <c r="EN328" s="301"/>
      <c r="EO328" s="317">
        <f t="shared" si="145"/>
        <v>116760</v>
      </c>
      <c r="EP328" s="301"/>
      <c r="EQ328" s="293"/>
      <c r="ES328" s="288">
        <f t="shared" si="183"/>
        <v>2014</v>
      </c>
      <c r="ET328" s="289">
        <f t="shared" si="184"/>
        <v>0</v>
      </c>
      <c r="EU328" s="290">
        <f t="shared" si="185"/>
        <v>0</v>
      </c>
      <c r="EV328" s="290">
        <f t="shared" si="186"/>
        <v>0</v>
      </c>
      <c r="EW328" s="290">
        <f t="shared" si="187"/>
        <v>0</v>
      </c>
      <c r="EX328" s="291"/>
      <c r="EY328" s="292"/>
      <c r="EZ328" s="292"/>
      <c r="FA328" s="293"/>
      <c r="FB328" s="294">
        <f t="shared" si="188"/>
        <v>0</v>
      </c>
    </row>
    <row r="329" spans="1:158" s="287" customFormat="1" x14ac:dyDescent="0.15">
      <c r="A329" s="296">
        <v>315</v>
      </c>
      <c r="B329" s="297"/>
      <c r="C329" s="298" t="s">
        <v>161</v>
      </c>
      <c r="D329" s="248">
        <f>IF(C329="","",(VLOOKUP(C329,PD!A:B,2,FALSE)))</f>
        <v>12</v>
      </c>
      <c r="E329" s="299" t="s">
        <v>412</v>
      </c>
      <c r="F329" s="299" t="s">
        <v>977</v>
      </c>
      <c r="G329" s="292" t="s">
        <v>978</v>
      </c>
      <c r="H329" s="300">
        <v>7</v>
      </c>
      <c r="I329" s="292" t="s">
        <v>979</v>
      </c>
      <c r="J329" s="300">
        <v>1</v>
      </c>
      <c r="K329" s="293"/>
      <c r="L329" s="291"/>
      <c r="M329" s="292" t="s">
        <v>397</v>
      </c>
      <c r="N329" s="301"/>
      <c r="O329" s="302">
        <v>1</v>
      </c>
      <c r="P329" s="300">
        <v>15</v>
      </c>
      <c r="Q329" s="303">
        <v>22</v>
      </c>
      <c r="R329" s="302">
        <v>1</v>
      </c>
      <c r="S329" s="292"/>
      <c r="T329" s="300"/>
      <c r="U329" s="293"/>
      <c r="V329" s="296" t="s">
        <v>225</v>
      </c>
      <c r="W329" s="292" t="s">
        <v>980</v>
      </c>
      <c r="X329" s="292"/>
      <c r="Y329" s="292"/>
      <c r="Z329" s="303"/>
      <c r="AA329" s="291"/>
      <c r="AB329" s="300"/>
      <c r="AC329" s="293"/>
      <c r="AD329" s="304"/>
      <c r="AE329" s="301"/>
      <c r="AF329" s="296">
        <v>3</v>
      </c>
      <c r="AG329" s="297">
        <v>2</v>
      </c>
      <c r="AH329" s="305">
        <v>5857.41</v>
      </c>
      <c r="AI329" s="306" t="s">
        <v>407</v>
      </c>
      <c r="AJ329" s="302">
        <v>34</v>
      </c>
      <c r="AK329" s="260">
        <f>IF(AJ329="","",(VLOOKUP(AJ329,償却率表!A:B,2,FALSE)))</f>
        <v>0.03</v>
      </c>
      <c r="AL329" s="307" t="s">
        <v>153</v>
      </c>
      <c r="AM329" s="262">
        <f>IF(AL329="","",(VLOOKUP(AL329,PD!G:H,2,FALSE)))</f>
        <v>1</v>
      </c>
      <c r="AN329" s="318" t="s">
        <v>981</v>
      </c>
      <c r="AO329" s="309">
        <v>2000</v>
      </c>
      <c r="AP329" s="319" t="s">
        <v>981</v>
      </c>
      <c r="AQ329" s="266">
        <v>2000</v>
      </c>
      <c r="AR329" s="267">
        <f t="shared" si="153"/>
        <v>14</v>
      </c>
      <c r="AS329" s="293">
        <v>2050</v>
      </c>
      <c r="AT329" s="311"/>
      <c r="AU329" s="312"/>
      <c r="AV329" s="313">
        <v>782780000</v>
      </c>
      <c r="AW329" s="314"/>
      <c r="AX329" s="296">
        <v>1</v>
      </c>
      <c r="AY329" s="315" t="s">
        <v>438</v>
      </c>
      <c r="AZ329" s="248">
        <f>IF(AY329="","",(VLOOKUP(AY329,PD!J:K,2,FALSE)))</f>
        <v>3</v>
      </c>
      <c r="BA329" s="300">
        <v>2014</v>
      </c>
      <c r="BB329" s="316">
        <f t="shared" si="152"/>
        <v>0</v>
      </c>
      <c r="BC329" s="291"/>
      <c r="BD329" s="292"/>
      <c r="BE329" s="301"/>
      <c r="BF329" s="274">
        <f t="shared" si="154"/>
        <v>0</v>
      </c>
      <c r="BG329" s="275" t="str">
        <f t="shared" si="155"/>
        <v/>
      </c>
      <c r="BH329" s="276" t="str">
        <f t="shared" si="156"/>
        <v/>
      </c>
      <c r="BI329" s="276" t="str">
        <f t="shared" si="157"/>
        <v/>
      </c>
      <c r="BJ329" s="276" t="str">
        <f t="shared" si="158"/>
        <v/>
      </c>
      <c r="BK329" s="276" t="str">
        <f t="shared" si="159"/>
        <v/>
      </c>
      <c r="BL329" s="276" t="str">
        <f t="shared" si="160"/>
        <v/>
      </c>
      <c r="BM329" s="276" t="str">
        <f t="shared" si="161"/>
        <v/>
      </c>
      <c r="BN329" s="276" t="str">
        <f t="shared" si="162"/>
        <v/>
      </c>
      <c r="BO329" s="276" t="str">
        <f t="shared" si="163"/>
        <v/>
      </c>
      <c r="BP329" s="277" t="str">
        <f t="shared" si="164"/>
        <v/>
      </c>
      <c r="BQ329" s="278"/>
      <c r="BR329" s="279"/>
      <c r="BS329" s="280"/>
      <c r="BT329" s="274">
        <f t="shared" si="165"/>
        <v>0</v>
      </c>
      <c r="BU329" s="275" t="str">
        <f t="shared" si="166"/>
        <v/>
      </c>
      <c r="BV329" s="276" t="str">
        <f t="shared" si="167"/>
        <v/>
      </c>
      <c r="BW329" s="276" t="str">
        <f t="shared" si="168"/>
        <v/>
      </c>
      <c r="BX329" s="276" t="str">
        <f t="shared" si="169"/>
        <v/>
      </c>
      <c r="BY329" s="276" t="str">
        <f t="shared" si="170"/>
        <v/>
      </c>
      <c r="BZ329" s="276" t="str">
        <f t="shared" si="171"/>
        <v/>
      </c>
      <c r="CA329" s="276" t="str">
        <f t="shared" si="172"/>
        <v/>
      </c>
      <c r="CB329" s="276" t="str">
        <f t="shared" si="173"/>
        <v/>
      </c>
      <c r="CC329" s="276" t="str">
        <f t="shared" si="174"/>
        <v/>
      </c>
      <c r="CD329" s="276" t="str">
        <f t="shared" si="175"/>
        <v/>
      </c>
      <c r="CE329" s="277" t="str">
        <f t="shared" si="176"/>
        <v/>
      </c>
      <c r="CF329" s="278"/>
      <c r="CG329" s="281"/>
      <c r="CH329" s="281"/>
      <c r="CI329" s="281"/>
      <c r="CJ329" s="280"/>
      <c r="CK329" s="282">
        <f t="shared" si="177"/>
        <v>0</v>
      </c>
      <c r="CL329" s="283">
        <f t="shared" si="178"/>
        <v>782780000</v>
      </c>
      <c r="CM329" s="284">
        <f t="shared" si="179"/>
        <v>23483400</v>
      </c>
      <c r="CN329" s="284">
        <f t="shared" si="180"/>
        <v>328767600</v>
      </c>
      <c r="CO329" s="284">
        <f t="shared" si="181"/>
        <v>454012400</v>
      </c>
      <c r="CP329" s="280">
        <f t="shared" si="182"/>
        <v>477495800</v>
      </c>
      <c r="CQ329" s="285"/>
      <c r="CR329" s="291"/>
      <c r="CS329" s="293"/>
      <c r="CV329" s="291"/>
      <c r="CW329" s="292"/>
      <c r="CX329" s="292"/>
      <c r="CY329" s="292"/>
      <c r="CZ329" s="292"/>
      <c r="DA329" s="292"/>
      <c r="DB329" s="292"/>
      <c r="DC329" s="292"/>
      <c r="DD329" s="292"/>
      <c r="DE329" s="293"/>
      <c r="DF329" s="291"/>
      <c r="DG329" s="292"/>
      <c r="DH329" s="292"/>
      <c r="DI329" s="292"/>
      <c r="DJ329" s="292"/>
      <c r="DK329" s="292"/>
      <c r="DL329" s="292"/>
      <c r="DM329" s="292"/>
      <c r="DN329" s="292"/>
      <c r="DO329" s="292"/>
      <c r="DP329" s="293"/>
      <c r="DQ329" s="141"/>
      <c r="DR329" s="291"/>
      <c r="DS329" s="292"/>
      <c r="DT329" s="292"/>
      <c r="DU329" s="292"/>
      <c r="DV329" s="292"/>
      <c r="DW329" s="292"/>
      <c r="DX329" s="292"/>
      <c r="DY329" s="292"/>
      <c r="DZ329" s="292"/>
      <c r="EA329" s="292"/>
      <c r="EB329" s="292"/>
      <c r="EC329" s="292"/>
      <c r="ED329" s="292"/>
      <c r="EE329" s="292"/>
      <c r="EF329" s="301"/>
      <c r="EG329" s="301"/>
      <c r="EH329" s="301"/>
      <c r="EI329" s="301"/>
      <c r="EJ329" s="301"/>
      <c r="EK329" s="301"/>
      <c r="EL329" s="301"/>
      <c r="EM329" s="301"/>
      <c r="EN329" s="301"/>
      <c r="EO329" s="317">
        <f t="shared" si="145"/>
        <v>23483400</v>
      </c>
      <c r="EP329" s="301"/>
      <c r="EQ329" s="293"/>
      <c r="ES329" s="288">
        <f t="shared" si="183"/>
        <v>2014</v>
      </c>
      <c r="ET329" s="289">
        <f t="shared" si="184"/>
        <v>0</v>
      </c>
      <c r="EU329" s="290">
        <f t="shared" si="185"/>
        <v>0</v>
      </c>
      <c r="EV329" s="290">
        <f t="shared" si="186"/>
        <v>0</v>
      </c>
      <c r="EW329" s="290">
        <f t="shared" si="187"/>
        <v>0</v>
      </c>
      <c r="EX329" s="291"/>
      <c r="EY329" s="292"/>
      <c r="EZ329" s="292"/>
      <c r="FA329" s="293"/>
      <c r="FB329" s="294">
        <f t="shared" si="188"/>
        <v>0</v>
      </c>
    </row>
    <row r="330" spans="1:158" s="287" customFormat="1" x14ac:dyDescent="0.15">
      <c r="A330" s="296">
        <v>316</v>
      </c>
      <c r="B330" s="297"/>
      <c r="C330" s="298" t="s">
        <v>161</v>
      </c>
      <c r="D330" s="248">
        <f>IF(C330="","",(VLOOKUP(C330,PD!A:B,2,FALSE)))</f>
        <v>12</v>
      </c>
      <c r="E330" s="299" t="s">
        <v>412</v>
      </c>
      <c r="F330" s="299" t="s">
        <v>982</v>
      </c>
      <c r="G330" s="292" t="s">
        <v>978</v>
      </c>
      <c r="H330" s="300">
        <v>7</v>
      </c>
      <c r="I330" s="292" t="s">
        <v>983</v>
      </c>
      <c r="J330" s="300">
        <v>3</v>
      </c>
      <c r="K330" s="293"/>
      <c r="L330" s="291"/>
      <c r="M330" s="292" t="s">
        <v>397</v>
      </c>
      <c r="N330" s="301"/>
      <c r="O330" s="302">
        <v>1</v>
      </c>
      <c r="P330" s="300">
        <v>15</v>
      </c>
      <c r="Q330" s="303">
        <v>22</v>
      </c>
      <c r="R330" s="302">
        <v>1</v>
      </c>
      <c r="S330" s="292"/>
      <c r="T330" s="300"/>
      <c r="U330" s="293"/>
      <c r="V330" s="296" t="s">
        <v>225</v>
      </c>
      <c r="W330" s="292" t="s">
        <v>984</v>
      </c>
      <c r="X330" s="292"/>
      <c r="Y330" s="292"/>
      <c r="Z330" s="303"/>
      <c r="AA330" s="291"/>
      <c r="AB330" s="300"/>
      <c r="AC330" s="293"/>
      <c r="AD330" s="304"/>
      <c r="AE330" s="301"/>
      <c r="AF330" s="296">
        <v>2</v>
      </c>
      <c r="AG330" s="297">
        <v>2</v>
      </c>
      <c r="AH330" s="305">
        <v>1707.06</v>
      </c>
      <c r="AI330" s="306" t="s">
        <v>407</v>
      </c>
      <c r="AJ330" s="302">
        <v>50</v>
      </c>
      <c r="AK330" s="260">
        <f>IF(AJ330="","",(VLOOKUP(AJ330,償却率表!A:B,2,FALSE)))</f>
        <v>0.02</v>
      </c>
      <c r="AL330" s="307" t="s">
        <v>153</v>
      </c>
      <c r="AM330" s="262">
        <f>IF(AL330="","",(VLOOKUP(AL330,PD!G:H,2,FALSE)))</f>
        <v>1</v>
      </c>
      <c r="AN330" s="318" t="s">
        <v>985</v>
      </c>
      <c r="AO330" s="309">
        <v>1968</v>
      </c>
      <c r="AP330" s="319" t="s">
        <v>985</v>
      </c>
      <c r="AQ330" s="266">
        <v>1968</v>
      </c>
      <c r="AR330" s="267">
        <f t="shared" si="153"/>
        <v>46</v>
      </c>
      <c r="AS330" s="293" t="s">
        <v>226</v>
      </c>
      <c r="AT330" s="311"/>
      <c r="AU330" s="312"/>
      <c r="AV330" s="313">
        <v>232740000</v>
      </c>
      <c r="AW330" s="314"/>
      <c r="AX330" s="296">
        <v>1</v>
      </c>
      <c r="AY330" s="315" t="s">
        <v>438</v>
      </c>
      <c r="AZ330" s="248">
        <f>IF(AY330="","",(VLOOKUP(AY330,PD!J:K,2,FALSE)))</f>
        <v>3</v>
      </c>
      <c r="BA330" s="300">
        <v>2014</v>
      </c>
      <c r="BB330" s="316">
        <f t="shared" si="152"/>
        <v>0</v>
      </c>
      <c r="BC330" s="291"/>
      <c r="BD330" s="292"/>
      <c r="BE330" s="301"/>
      <c r="BF330" s="274">
        <f t="shared" si="154"/>
        <v>0</v>
      </c>
      <c r="BG330" s="275" t="str">
        <f t="shared" si="155"/>
        <v/>
      </c>
      <c r="BH330" s="276" t="str">
        <f t="shared" si="156"/>
        <v/>
      </c>
      <c r="BI330" s="276" t="str">
        <f t="shared" si="157"/>
        <v/>
      </c>
      <c r="BJ330" s="276" t="str">
        <f t="shared" si="158"/>
        <v/>
      </c>
      <c r="BK330" s="276" t="str">
        <f t="shared" si="159"/>
        <v/>
      </c>
      <c r="BL330" s="276" t="str">
        <f t="shared" si="160"/>
        <v/>
      </c>
      <c r="BM330" s="276" t="str">
        <f t="shared" si="161"/>
        <v/>
      </c>
      <c r="BN330" s="276" t="str">
        <f t="shared" si="162"/>
        <v/>
      </c>
      <c r="BO330" s="276" t="str">
        <f t="shared" si="163"/>
        <v/>
      </c>
      <c r="BP330" s="277" t="str">
        <f t="shared" si="164"/>
        <v/>
      </c>
      <c r="BQ330" s="278"/>
      <c r="BR330" s="279"/>
      <c r="BS330" s="280"/>
      <c r="BT330" s="274">
        <f t="shared" si="165"/>
        <v>0</v>
      </c>
      <c r="BU330" s="275" t="str">
        <f t="shared" si="166"/>
        <v/>
      </c>
      <c r="BV330" s="276" t="str">
        <f t="shared" si="167"/>
        <v/>
      </c>
      <c r="BW330" s="276" t="str">
        <f t="shared" si="168"/>
        <v/>
      </c>
      <c r="BX330" s="276" t="str">
        <f t="shared" si="169"/>
        <v/>
      </c>
      <c r="BY330" s="276" t="str">
        <f t="shared" si="170"/>
        <v/>
      </c>
      <c r="BZ330" s="276" t="str">
        <f t="shared" si="171"/>
        <v/>
      </c>
      <c r="CA330" s="276" t="str">
        <f t="shared" si="172"/>
        <v/>
      </c>
      <c r="CB330" s="276" t="str">
        <f t="shared" si="173"/>
        <v/>
      </c>
      <c r="CC330" s="276" t="str">
        <f t="shared" si="174"/>
        <v/>
      </c>
      <c r="CD330" s="276" t="str">
        <f t="shared" si="175"/>
        <v/>
      </c>
      <c r="CE330" s="277" t="str">
        <f t="shared" si="176"/>
        <v/>
      </c>
      <c r="CF330" s="278"/>
      <c r="CG330" s="281"/>
      <c r="CH330" s="281"/>
      <c r="CI330" s="281"/>
      <c r="CJ330" s="280"/>
      <c r="CK330" s="282">
        <f t="shared" si="177"/>
        <v>0</v>
      </c>
      <c r="CL330" s="283">
        <f t="shared" si="178"/>
        <v>232740000</v>
      </c>
      <c r="CM330" s="284">
        <f t="shared" si="179"/>
        <v>4654800</v>
      </c>
      <c r="CN330" s="284">
        <f t="shared" si="180"/>
        <v>214120800</v>
      </c>
      <c r="CO330" s="284">
        <f t="shared" si="181"/>
        <v>18619200</v>
      </c>
      <c r="CP330" s="280">
        <f t="shared" si="182"/>
        <v>23274000</v>
      </c>
      <c r="CQ330" s="285"/>
      <c r="CR330" s="291"/>
      <c r="CS330" s="293"/>
      <c r="CV330" s="291"/>
      <c r="CW330" s="292"/>
      <c r="CX330" s="292"/>
      <c r="CY330" s="292"/>
      <c r="CZ330" s="292"/>
      <c r="DA330" s="292"/>
      <c r="DB330" s="292"/>
      <c r="DC330" s="292"/>
      <c r="DD330" s="292"/>
      <c r="DE330" s="293"/>
      <c r="DF330" s="291"/>
      <c r="DG330" s="292"/>
      <c r="DH330" s="292"/>
      <c r="DI330" s="292"/>
      <c r="DJ330" s="292"/>
      <c r="DK330" s="292"/>
      <c r="DL330" s="292"/>
      <c r="DM330" s="292"/>
      <c r="DN330" s="292"/>
      <c r="DO330" s="292"/>
      <c r="DP330" s="293"/>
      <c r="DQ330" s="141"/>
      <c r="DR330" s="291"/>
      <c r="DS330" s="292"/>
      <c r="DT330" s="292"/>
      <c r="DU330" s="292"/>
      <c r="DV330" s="292"/>
      <c r="DW330" s="292"/>
      <c r="DX330" s="292"/>
      <c r="DY330" s="292"/>
      <c r="DZ330" s="292"/>
      <c r="EA330" s="292"/>
      <c r="EB330" s="292"/>
      <c r="EC330" s="292"/>
      <c r="ED330" s="292"/>
      <c r="EE330" s="292"/>
      <c r="EF330" s="301"/>
      <c r="EG330" s="301"/>
      <c r="EH330" s="301"/>
      <c r="EI330" s="301"/>
      <c r="EJ330" s="301"/>
      <c r="EK330" s="301"/>
      <c r="EL330" s="301"/>
      <c r="EM330" s="301"/>
      <c r="EN330" s="301"/>
      <c r="EO330" s="317">
        <f t="shared" si="145"/>
        <v>4654800</v>
      </c>
      <c r="EP330" s="301"/>
      <c r="EQ330" s="293"/>
      <c r="ES330" s="288">
        <f t="shared" si="183"/>
        <v>2014</v>
      </c>
      <c r="ET330" s="289">
        <f t="shared" si="184"/>
        <v>0</v>
      </c>
      <c r="EU330" s="290">
        <f t="shared" si="185"/>
        <v>0</v>
      </c>
      <c r="EV330" s="290">
        <f t="shared" si="186"/>
        <v>0</v>
      </c>
      <c r="EW330" s="290">
        <f t="shared" si="187"/>
        <v>0</v>
      </c>
      <c r="EX330" s="291"/>
      <c r="EY330" s="292"/>
      <c r="EZ330" s="292"/>
      <c r="FA330" s="293"/>
      <c r="FB330" s="294">
        <f t="shared" si="188"/>
        <v>0</v>
      </c>
    </row>
    <row r="331" spans="1:158" s="287" customFormat="1" x14ac:dyDescent="0.15">
      <c r="A331" s="296">
        <v>317</v>
      </c>
      <c r="B331" s="297"/>
      <c r="C331" s="298" t="s">
        <v>161</v>
      </c>
      <c r="D331" s="248">
        <f>IF(C331="","",(VLOOKUP(C331,PD!A:B,2,FALSE)))</f>
        <v>12</v>
      </c>
      <c r="E331" s="299" t="s">
        <v>412</v>
      </c>
      <c r="F331" s="299" t="s">
        <v>982</v>
      </c>
      <c r="G331" s="292" t="s">
        <v>428</v>
      </c>
      <c r="H331" s="300">
        <v>7</v>
      </c>
      <c r="I331" s="292" t="s">
        <v>983</v>
      </c>
      <c r="J331" s="300">
        <v>3</v>
      </c>
      <c r="K331" s="293"/>
      <c r="L331" s="291"/>
      <c r="M331" s="292" t="s">
        <v>397</v>
      </c>
      <c r="N331" s="301"/>
      <c r="O331" s="302">
        <v>1</v>
      </c>
      <c r="P331" s="300">
        <v>15</v>
      </c>
      <c r="Q331" s="303">
        <v>22</v>
      </c>
      <c r="R331" s="302">
        <v>1</v>
      </c>
      <c r="S331" s="292"/>
      <c r="T331" s="300"/>
      <c r="U331" s="293"/>
      <c r="V331" s="296" t="s">
        <v>225</v>
      </c>
      <c r="W331" s="292" t="s">
        <v>984</v>
      </c>
      <c r="X331" s="292"/>
      <c r="Y331" s="292"/>
      <c r="Z331" s="303"/>
      <c r="AA331" s="291"/>
      <c r="AB331" s="300"/>
      <c r="AC331" s="293"/>
      <c r="AD331" s="304"/>
      <c r="AE331" s="301"/>
      <c r="AF331" s="296">
        <v>1</v>
      </c>
      <c r="AG331" s="297">
        <v>5</v>
      </c>
      <c r="AH331" s="305">
        <v>19.440000000000001</v>
      </c>
      <c r="AI331" s="306" t="s">
        <v>407</v>
      </c>
      <c r="AJ331" s="302">
        <v>22</v>
      </c>
      <c r="AK331" s="260">
        <f>IF(AJ331="","",(VLOOKUP(AJ331,償却率表!A:B,2,FALSE)))</f>
        <v>4.5999999999999999E-2</v>
      </c>
      <c r="AL331" s="307" t="s">
        <v>153</v>
      </c>
      <c r="AM331" s="262">
        <f>IF(AL331="","",(VLOOKUP(AL331,PD!G:H,2,FALSE)))</f>
        <v>1</v>
      </c>
      <c r="AN331" s="318" t="s">
        <v>986</v>
      </c>
      <c r="AO331" s="309">
        <v>1975</v>
      </c>
      <c r="AP331" s="319" t="s">
        <v>986</v>
      </c>
      <c r="AQ331" s="266">
        <v>1975</v>
      </c>
      <c r="AR331" s="267">
        <f t="shared" si="153"/>
        <v>39</v>
      </c>
      <c r="AS331" s="293" t="s">
        <v>226</v>
      </c>
      <c r="AT331" s="311"/>
      <c r="AU331" s="312"/>
      <c r="AV331" s="313">
        <v>1690000</v>
      </c>
      <c r="AW331" s="314"/>
      <c r="AX331" s="296">
        <v>1</v>
      </c>
      <c r="AY331" s="315" t="s">
        <v>438</v>
      </c>
      <c r="AZ331" s="248">
        <f>IF(AY331="","",(VLOOKUP(AY331,PD!J:K,2,FALSE)))</f>
        <v>3</v>
      </c>
      <c r="BA331" s="300">
        <v>2014</v>
      </c>
      <c r="BB331" s="316">
        <f t="shared" si="152"/>
        <v>0</v>
      </c>
      <c r="BC331" s="291"/>
      <c r="BD331" s="292"/>
      <c r="BE331" s="301"/>
      <c r="BF331" s="274">
        <f t="shared" si="154"/>
        <v>0</v>
      </c>
      <c r="BG331" s="275" t="str">
        <f t="shared" si="155"/>
        <v/>
      </c>
      <c r="BH331" s="276" t="str">
        <f t="shared" si="156"/>
        <v/>
      </c>
      <c r="BI331" s="276" t="str">
        <f t="shared" si="157"/>
        <v/>
      </c>
      <c r="BJ331" s="276" t="str">
        <f t="shared" si="158"/>
        <v/>
      </c>
      <c r="BK331" s="276" t="str">
        <f t="shared" si="159"/>
        <v/>
      </c>
      <c r="BL331" s="276" t="str">
        <f t="shared" si="160"/>
        <v/>
      </c>
      <c r="BM331" s="276" t="str">
        <f t="shared" si="161"/>
        <v/>
      </c>
      <c r="BN331" s="276" t="str">
        <f t="shared" si="162"/>
        <v/>
      </c>
      <c r="BO331" s="276" t="str">
        <f t="shared" si="163"/>
        <v/>
      </c>
      <c r="BP331" s="277" t="str">
        <f t="shared" si="164"/>
        <v/>
      </c>
      <c r="BQ331" s="278"/>
      <c r="BR331" s="279"/>
      <c r="BS331" s="280"/>
      <c r="BT331" s="274">
        <f t="shared" si="165"/>
        <v>0</v>
      </c>
      <c r="BU331" s="275" t="str">
        <f t="shared" si="166"/>
        <v/>
      </c>
      <c r="BV331" s="276" t="str">
        <f t="shared" si="167"/>
        <v/>
      </c>
      <c r="BW331" s="276" t="str">
        <f t="shared" si="168"/>
        <v/>
      </c>
      <c r="BX331" s="276" t="str">
        <f t="shared" si="169"/>
        <v/>
      </c>
      <c r="BY331" s="276" t="str">
        <f t="shared" si="170"/>
        <v/>
      </c>
      <c r="BZ331" s="276" t="str">
        <f t="shared" si="171"/>
        <v/>
      </c>
      <c r="CA331" s="276" t="str">
        <f t="shared" si="172"/>
        <v/>
      </c>
      <c r="CB331" s="276" t="str">
        <f t="shared" si="173"/>
        <v/>
      </c>
      <c r="CC331" s="276" t="str">
        <f t="shared" si="174"/>
        <v/>
      </c>
      <c r="CD331" s="276" t="str">
        <f t="shared" si="175"/>
        <v/>
      </c>
      <c r="CE331" s="277" t="str">
        <f t="shared" si="176"/>
        <v/>
      </c>
      <c r="CF331" s="278"/>
      <c r="CG331" s="281"/>
      <c r="CH331" s="281"/>
      <c r="CI331" s="281"/>
      <c r="CJ331" s="280"/>
      <c r="CK331" s="282">
        <f t="shared" si="177"/>
        <v>0</v>
      </c>
      <c r="CL331" s="283">
        <f t="shared" si="178"/>
        <v>1690000</v>
      </c>
      <c r="CM331" s="284">
        <f t="shared" si="179"/>
        <v>0</v>
      </c>
      <c r="CN331" s="284">
        <f t="shared" si="180"/>
        <v>1689999</v>
      </c>
      <c r="CO331" s="284">
        <f t="shared" si="181"/>
        <v>1</v>
      </c>
      <c r="CP331" s="280">
        <f t="shared" si="182"/>
        <v>1</v>
      </c>
      <c r="CQ331" s="285"/>
      <c r="CR331" s="291"/>
      <c r="CS331" s="293"/>
      <c r="CV331" s="291"/>
      <c r="CW331" s="292"/>
      <c r="CX331" s="292"/>
      <c r="CY331" s="292"/>
      <c r="CZ331" s="292"/>
      <c r="DA331" s="292"/>
      <c r="DB331" s="292"/>
      <c r="DC331" s="292"/>
      <c r="DD331" s="292"/>
      <c r="DE331" s="293"/>
      <c r="DF331" s="291"/>
      <c r="DG331" s="292"/>
      <c r="DH331" s="292"/>
      <c r="DI331" s="292"/>
      <c r="DJ331" s="292"/>
      <c r="DK331" s="292"/>
      <c r="DL331" s="292"/>
      <c r="DM331" s="292"/>
      <c r="DN331" s="292"/>
      <c r="DO331" s="292"/>
      <c r="DP331" s="293"/>
      <c r="DQ331" s="141"/>
      <c r="DR331" s="291"/>
      <c r="DS331" s="292"/>
      <c r="DT331" s="292"/>
      <c r="DU331" s="292"/>
      <c r="DV331" s="292"/>
      <c r="DW331" s="292"/>
      <c r="DX331" s="292"/>
      <c r="DY331" s="292"/>
      <c r="DZ331" s="292"/>
      <c r="EA331" s="292"/>
      <c r="EB331" s="292"/>
      <c r="EC331" s="292"/>
      <c r="ED331" s="292"/>
      <c r="EE331" s="292"/>
      <c r="EF331" s="301"/>
      <c r="EG331" s="301"/>
      <c r="EH331" s="301"/>
      <c r="EI331" s="301"/>
      <c r="EJ331" s="301"/>
      <c r="EK331" s="301"/>
      <c r="EL331" s="301"/>
      <c r="EM331" s="301"/>
      <c r="EN331" s="301"/>
      <c r="EO331" s="317">
        <f t="shared" si="145"/>
        <v>0</v>
      </c>
      <c r="EP331" s="301"/>
      <c r="EQ331" s="293"/>
      <c r="ES331" s="288">
        <f t="shared" si="183"/>
        <v>2014</v>
      </c>
      <c r="ET331" s="289">
        <f t="shared" si="184"/>
        <v>0</v>
      </c>
      <c r="EU331" s="290">
        <f t="shared" si="185"/>
        <v>0</v>
      </c>
      <c r="EV331" s="290">
        <f t="shared" si="186"/>
        <v>0</v>
      </c>
      <c r="EW331" s="290">
        <f t="shared" si="187"/>
        <v>0</v>
      </c>
      <c r="EX331" s="291"/>
      <c r="EY331" s="292"/>
      <c r="EZ331" s="292"/>
      <c r="FA331" s="293"/>
      <c r="FB331" s="294">
        <f t="shared" si="188"/>
        <v>0</v>
      </c>
    </row>
    <row r="332" spans="1:158" s="287" customFormat="1" x14ac:dyDescent="0.15">
      <c r="A332" s="296">
        <v>318</v>
      </c>
      <c r="B332" s="297"/>
      <c r="C332" s="298" t="s">
        <v>161</v>
      </c>
      <c r="D332" s="248">
        <f>IF(C332="","",(VLOOKUP(C332,PD!A:B,2,FALSE)))</f>
        <v>12</v>
      </c>
      <c r="E332" s="299" t="s">
        <v>412</v>
      </c>
      <c r="F332" s="299" t="s">
        <v>400</v>
      </c>
      <c r="G332" s="292" t="s">
        <v>428</v>
      </c>
      <c r="H332" s="300">
        <v>7</v>
      </c>
      <c r="I332" s="292" t="s">
        <v>987</v>
      </c>
      <c r="J332" s="300">
        <v>4</v>
      </c>
      <c r="K332" s="293"/>
      <c r="L332" s="291"/>
      <c r="M332" s="292" t="s">
        <v>397</v>
      </c>
      <c r="N332" s="301"/>
      <c r="O332" s="302">
        <v>1</v>
      </c>
      <c r="P332" s="300">
        <v>15</v>
      </c>
      <c r="Q332" s="303">
        <v>22</v>
      </c>
      <c r="R332" s="302">
        <v>1</v>
      </c>
      <c r="S332" s="292"/>
      <c r="T332" s="300"/>
      <c r="U332" s="293"/>
      <c r="V332" s="296" t="s">
        <v>225</v>
      </c>
      <c r="W332" s="292" t="s">
        <v>988</v>
      </c>
      <c r="X332" s="292"/>
      <c r="Y332" s="292"/>
      <c r="Z332" s="303"/>
      <c r="AA332" s="291"/>
      <c r="AB332" s="300"/>
      <c r="AC332" s="293"/>
      <c r="AD332" s="304"/>
      <c r="AE332" s="301"/>
      <c r="AF332" s="296">
        <v>2</v>
      </c>
      <c r="AG332" s="297">
        <v>5</v>
      </c>
      <c r="AH332" s="305">
        <v>379.25</v>
      </c>
      <c r="AI332" s="306" t="s">
        <v>407</v>
      </c>
      <c r="AJ332" s="302">
        <v>24</v>
      </c>
      <c r="AK332" s="260">
        <f>IF(AJ332="","",(VLOOKUP(AJ332,償却率表!A:B,2,FALSE)))</f>
        <v>4.2000000000000003E-2</v>
      </c>
      <c r="AL332" s="307" t="s">
        <v>153</v>
      </c>
      <c r="AM332" s="262">
        <f>IF(AL332="","",(VLOOKUP(AL332,PD!G:H,2,FALSE)))</f>
        <v>1</v>
      </c>
      <c r="AN332" s="318" t="s">
        <v>989</v>
      </c>
      <c r="AO332" s="309">
        <v>2013</v>
      </c>
      <c r="AP332" s="319" t="s">
        <v>989</v>
      </c>
      <c r="AQ332" s="266">
        <v>2013</v>
      </c>
      <c r="AR332" s="267">
        <f t="shared" si="153"/>
        <v>1</v>
      </c>
      <c r="AS332" s="293">
        <v>2037</v>
      </c>
      <c r="AT332" s="311">
        <v>44348450</v>
      </c>
      <c r="AU332" s="312"/>
      <c r="AV332" s="313"/>
      <c r="AW332" s="314"/>
      <c r="AX332" s="296"/>
      <c r="AY332" s="315" t="s">
        <v>309</v>
      </c>
      <c r="AZ332" s="248">
        <f>IF(AY332="","",(VLOOKUP(AY332,PD!J:K,2,FALSE)))</f>
        <v>1</v>
      </c>
      <c r="BA332" s="300">
        <v>2014</v>
      </c>
      <c r="BB332" s="316">
        <f t="shared" si="152"/>
        <v>0</v>
      </c>
      <c r="BC332" s="291"/>
      <c r="BD332" s="292"/>
      <c r="BE332" s="301"/>
      <c r="BF332" s="274">
        <f t="shared" si="154"/>
        <v>0</v>
      </c>
      <c r="BG332" s="275" t="str">
        <f t="shared" si="155"/>
        <v/>
      </c>
      <c r="BH332" s="276" t="str">
        <f t="shared" si="156"/>
        <v/>
      </c>
      <c r="BI332" s="276" t="str">
        <f t="shared" si="157"/>
        <v/>
      </c>
      <c r="BJ332" s="276" t="str">
        <f t="shared" si="158"/>
        <v/>
      </c>
      <c r="BK332" s="276" t="str">
        <f t="shared" si="159"/>
        <v/>
      </c>
      <c r="BL332" s="276" t="str">
        <f t="shared" si="160"/>
        <v/>
      </c>
      <c r="BM332" s="276" t="str">
        <f t="shared" si="161"/>
        <v/>
      </c>
      <c r="BN332" s="276" t="str">
        <f t="shared" si="162"/>
        <v/>
      </c>
      <c r="BO332" s="276" t="str">
        <f t="shared" si="163"/>
        <v/>
      </c>
      <c r="BP332" s="277" t="str">
        <f t="shared" si="164"/>
        <v/>
      </c>
      <c r="BQ332" s="278"/>
      <c r="BR332" s="279"/>
      <c r="BS332" s="280"/>
      <c r="BT332" s="274">
        <f t="shared" si="165"/>
        <v>0</v>
      </c>
      <c r="BU332" s="275" t="str">
        <f t="shared" si="166"/>
        <v/>
      </c>
      <c r="BV332" s="276" t="str">
        <f t="shared" si="167"/>
        <v/>
      </c>
      <c r="BW332" s="276" t="str">
        <f t="shared" si="168"/>
        <v/>
      </c>
      <c r="BX332" s="276" t="str">
        <f t="shared" si="169"/>
        <v/>
      </c>
      <c r="BY332" s="276" t="str">
        <f t="shared" si="170"/>
        <v/>
      </c>
      <c r="BZ332" s="276" t="str">
        <f t="shared" si="171"/>
        <v/>
      </c>
      <c r="CA332" s="276" t="str">
        <f t="shared" si="172"/>
        <v/>
      </c>
      <c r="CB332" s="276" t="str">
        <f t="shared" si="173"/>
        <v/>
      </c>
      <c r="CC332" s="276" t="str">
        <f t="shared" si="174"/>
        <v/>
      </c>
      <c r="CD332" s="276" t="str">
        <f t="shared" si="175"/>
        <v/>
      </c>
      <c r="CE332" s="277" t="str">
        <f t="shared" si="176"/>
        <v/>
      </c>
      <c r="CF332" s="278"/>
      <c r="CG332" s="281"/>
      <c r="CH332" s="281"/>
      <c r="CI332" s="281"/>
      <c r="CJ332" s="280"/>
      <c r="CK332" s="282">
        <f t="shared" si="177"/>
        <v>0</v>
      </c>
      <c r="CL332" s="283">
        <f t="shared" si="178"/>
        <v>44348450</v>
      </c>
      <c r="CM332" s="284">
        <f t="shared" si="179"/>
        <v>1862634</v>
      </c>
      <c r="CN332" s="284">
        <f t="shared" si="180"/>
        <v>1862634</v>
      </c>
      <c r="CO332" s="284">
        <f t="shared" si="181"/>
        <v>42485816</v>
      </c>
      <c r="CP332" s="280">
        <f t="shared" si="182"/>
        <v>44348450</v>
      </c>
      <c r="CQ332" s="285"/>
      <c r="CR332" s="291"/>
      <c r="CS332" s="293"/>
      <c r="CV332" s="291"/>
      <c r="CW332" s="292"/>
      <c r="CX332" s="292"/>
      <c r="CY332" s="292"/>
      <c r="CZ332" s="292"/>
      <c r="DA332" s="292"/>
      <c r="DB332" s="292"/>
      <c r="DC332" s="292"/>
      <c r="DD332" s="292"/>
      <c r="DE332" s="293"/>
      <c r="DF332" s="291"/>
      <c r="DG332" s="292"/>
      <c r="DH332" s="292"/>
      <c r="DI332" s="292"/>
      <c r="DJ332" s="292"/>
      <c r="DK332" s="292"/>
      <c r="DL332" s="292"/>
      <c r="DM332" s="292"/>
      <c r="DN332" s="292"/>
      <c r="DO332" s="292"/>
      <c r="DP332" s="293"/>
      <c r="DQ332" s="141"/>
      <c r="DR332" s="291"/>
      <c r="DS332" s="292"/>
      <c r="DT332" s="292"/>
      <c r="DU332" s="292"/>
      <c r="DV332" s="292"/>
      <c r="DW332" s="292"/>
      <c r="DX332" s="292"/>
      <c r="DY332" s="292"/>
      <c r="DZ332" s="292"/>
      <c r="EA332" s="292"/>
      <c r="EB332" s="292"/>
      <c r="EC332" s="292"/>
      <c r="ED332" s="292"/>
      <c r="EE332" s="292"/>
      <c r="EF332" s="301"/>
      <c r="EG332" s="301"/>
      <c r="EH332" s="301"/>
      <c r="EI332" s="301"/>
      <c r="EJ332" s="301"/>
      <c r="EK332" s="301"/>
      <c r="EL332" s="301"/>
      <c r="EM332" s="301"/>
      <c r="EN332" s="301"/>
      <c r="EO332" s="317">
        <f t="shared" si="145"/>
        <v>1862634</v>
      </c>
      <c r="EP332" s="301"/>
      <c r="EQ332" s="293"/>
      <c r="ES332" s="288">
        <f t="shared" si="183"/>
        <v>2014</v>
      </c>
      <c r="ET332" s="289">
        <f t="shared" si="184"/>
        <v>0</v>
      </c>
      <c r="EU332" s="290">
        <f t="shared" si="185"/>
        <v>0</v>
      </c>
      <c r="EV332" s="290">
        <f t="shared" si="186"/>
        <v>0</v>
      </c>
      <c r="EW332" s="290">
        <f t="shared" si="187"/>
        <v>0</v>
      </c>
      <c r="EX332" s="291"/>
      <c r="EY332" s="292"/>
      <c r="EZ332" s="292"/>
      <c r="FA332" s="293"/>
      <c r="FB332" s="294">
        <f t="shared" si="188"/>
        <v>0</v>
      </c>
    </row>
    <row r="333" spans="1:158" s="287" customFormat="1" x14ac:dyDescent="0.15">
      <c r="A333" s="296">
        <v>319</v>
      </c>
      <c r="B333" s="297"/>
      <c r="C333" s="298" t="s">
        <v>161</v>
      </c>
      <c r="D333" s="248">
        <f>IF(C333="","",(VLOOKUP(C333,PD!A:B,2,FALSE)))</f>
        <v>12</v>
      </c>
      <c r="E333" s="299" t="s">
        <v>412</v>
      </c>
      <c r="F333" s="299" t="s">
        <v>401</v>
      </c>
      <c r="G333" s="292" t="s">
        <v>428</v>
      </c>
      <c r="H333" s="300">
        <v>7</v>
      </c>
      <c r="I333" s="292" t="s">
        <v>990</v>
      </c>
      <c r="J333" s="300">
        <v>9</v>
      </c>
      <c r="K333" s="293"/>
      <c r="L333" s="291"/>
      <c r="M333" s="292" t="s">
        <v>397</v>
      </c>
      <c r="N333" s="301"/>
      <c r="O333" s="302">
        <v>1</v>
      </c>
      <c r="P333" s="300">
        <v>15</v>
      </c>
      <c r="Q333" s="303">
        <v>22</v>
      </c>
      <c r="R333" s="302">
        <v>1</v>
      </c>
      <c r="S333" s="292"/>
      <c r="T333" s="300"/>
      <c r="U333" s="293"/>
      <c r="V333" s="296" t="s">
        <v>225</v>
      </c>
      <c r="W333" s="292" t="s">
        <v>991</v>
      </c>
      <c r="X333" s="292"/>
      <c r="Y333" s="292"/>
      <c r="Z333" s="303"/>
      <c r="AA333" s="291"/>
      <c r="AB333" s="300"/>
      <c r="AC333" s="293"/>
      <c r="AD333" s="304"/>
      <c r="AE333" s="301"/>
      <c r="AF333" s="296">
        <v>2</v>
      </c>
      <c r="AG333" s="297">
        <v>5</v>
      </c>
      <c r="AH333" s="305">
        <v>423.15</v>
      </c>
      <c r="AI333" s="306" t="s">
        <v>407</v>
      </c>
      <c r="AJ333" s="302">
        <v>24</v>
      </c>
      <c r="AK333" s="260">
        <f>IF(AJ333="","",(VLOOKUP(AJ333,償却率表!A:B,2,FALSE)))</f>
        <v>4.2000000000000003E-2</v>
      </c>
      <c r="AL333" s="307" t="s">
        <v>153</v>
      </c>
      <c r="AM333" s="262">
        <f>IF(AL333="","",(VLOOKUP(AL333,PD!G:H,2,FALSE)))</f>
        <v>1</v>
      </c>
      <c r="AN333" s="318" t="s">
        <v>992</v>
      </c>
      <c r="AO333" s="309">
        <v>1976</v>
      </c>
      <c r="AP333" s="319" t="s">
        <v>992</v>
      </c>
      <c r="AQ333" s="266">
        <v>1976</v>
      </c>
      <c r="AR333" s="267">
        <f t="shared" si="153"/>
        <v>38</v>
      </c>
      <c r="AS333" s="293">
        <v>2000</v>
      </c>
      <c r="AT333" s="311">
        <v>29950000</v>
      </c>
      <c r="AU333" s="312"/>
      <c r="AV333" s="313"/>
      <c r="AW333" s="314"/>
      <c r="AX333" s="296"/>
      <c r="AY333" s="315" t="s">
        <v>309</v>
      </c>
      <c r="AZ333" s="248">
        <f>IF(AY333="","",(VLOOKUP(AY333,PD!J:K,2,FALSE)))</f>
        <v>1</v>
      </c>
      <c r="BA333" s="300">
        <v>2014</v>
      </c>
      <c r="BB333" s="316">
        <f t="shared" si="152"/>
        <v>0</v>
      </c>
      <c r="BC333" s="291"/>
      <c r="BD333" s="292"/>
      <c r="BE333" s="301"/>
      <c r="BF333" s="274">
        <f t="shared" si="154"/>
        <v>0</v>
      </c>
      <c r="BG333" s="275" t="str">
        <f t="shared" si="155"/>
        <v/>
      </c>
      <c r="BH333" s="276" t="str">
        <f t="shared" si="156"/>
        <v/>
      </c>
      <c r="BI333" s="276" t="str">
        <f t="shared" si="157"/>
        <v/>
      </c>
      <c r="BJ333" s="276" t="str">
        <f t="shared" si="158"/>
        <v/>
      </c>
      <c r="BK333" s="276" t="str">
        <f t="shared" si="159"/>
        <v/>
      </c>
      <c r="BL333" s="276" t="str">
        <f t="shared" si="160"/>
        <v/>
      </c>
      <c r="BM333" s="276" t="str">
        <f t="shared" si="161"/>
        <v/>
      </c>
      <c r="BN333" s="276" t="str">
        <f t="shared" si="162"/>
        <v/>
      </c>
      <c r="BO333" s="276" t="str">
        <f t="shared" si="163"/>
        <v/>
      </c>
      <c r="BP333" s="277" t="str">
        <f t="shared" si="164"/>
        <v/>
      </c>
      <c r="BQ333" s="278"/>
      <c r="BR333" s="279"/>
      <c r="BS333" s="280"/>
      <c r="BT333" s="274">
        <f t="shared" si="165"/>
        <v>0</v>
      </c>
      <c r="BU333" s="275" t="str">
        <f t="shared" si="166"/>
        <v/>
      </c>
      <c r="BV333" s="276" t="str">
        <f t="shared" si="167"/>
        <v/>
      </c>
      <c r="BW333" s="276" t="str">
        <f t="shared" si="168"/>
        <v/>
      </c>
      <c r="BX333" s="276" t="str">
        <f t="shared" si="169"/>
        <v/>
      </c>
      <c r="BY333" s="276" t="str">
        <f t="shared" si="170"/>
        <v/>
      </c>
      <c r="BZ333" s="276" t="str">
        <f t="shared" si="171"/>
        <v/>
      </c>
      <c r="CA333" s="276" t="str">
        <f t="shared" si="172"/>
        <v/>
      </c>
      <c r="CB333" s="276" t="str">
        <f t="shared" si="173"/>
        <v/>
      </c>
      <c r="CC333" s="276" t="str">
        <f t="shared" si="174"/>
        <v/>
      </c>
      <c r="CD333" s="276" t="str">
        <f t="shared" si="175"/>
        <v/>
      </c>
      <c r="CE333" s="277" t="str">
        <f t="shared" si="176"/>
        <v/>
      </c>
      <c r="CF333" s="278"/>
      <c r="CG333" s="281"/>
      <c r="CH333" s="281"/>
      <c r="CI333" s="281"/>
      <c r="CJ333" s="280"/>
      <c r="CK333" s="282">
        <f t="shared" si="177"/>
        <v>0</v>
      </c>
      <c r="CL333" s="283">
        <f t="shared" si="178"/>
        <v>29950000</v>
      </c>
      <c r="CM333" s="284">
        <f t="shared" si="179"/>
        <v>0</v>
      </c>
      <c r="CN333" s="284">
        <f t="shared" si="180"/>
        <v>29949999</v>
      </c>
      <c r="CO333" s="284">
        <f t="shared" si="181"/>
        <v>1</v>
      </c>
      <c r="CP333" s="280">
        <f t="shared" si="182"/>
        <v>1</v>
      </c>
      <c r="CQ333" s="285"/>
      <c r="CR333" s="291"/>
      <c r="CS333" s="293"/>
      <c r="CV333" s="291"/>
      <c r="CW333" s="292"/>
      <c r="CX333" s="292"/>
      <c r="CY333" s="292"/>
      <c r="CZ333" s="292"/>
      <c r="DA333" s="292"/>
      <c r="DB333" s="292"/>
      <c r="DC333" s="292"/>
      <c r="DD333" s="292"/>
      <c r="DE333" s="293"/>
      <c r="DF333" s="291"/>
      <c r="DG333" s="292"/>
      <c r="DH333" s="292"/>
      <c r="DI333" s="292"/>
      <c r="DJ333" s="292"/>
      <c r="DK333" s="292"/>
      <c r="DL333" s="292"/>
      <c r="DM333" s="292"/>
      <c r="DN333" s="292"/>
      <c r="DO333" s="292"/>
      <c r="DP333" s="293"/>
      <c r="DQ333" s="141"/>
      <c r="DR333" s="291"/>
      <c r="DS333" s="292"/>
      <c r="DT333" s="292"/>
      <c r="DU333" s="292"/>
      <c r="DV333" s="292"/>
      <c r="DW333" s="292"/>
      <c r="DX333" s="292"/>
      <c r="DY333" s="292"/>
      <c r="DZ333" s="292"/>
      <c r="EA333" s="292"/>
      <c r="EB333" s="292"/>
      <c r="EC333" s="292"/>
      <c r="ED333" s="292"/>
      <c r="EE333" s="292"/>
      <c r="EF333" s="301"/>
      <c r="EG333" s="301"/>
      <c r="EH333" s="301"/>
      <c r="EI333" s="301"/>
      <c r="EJ333" s="301"/>
      <c r="EK333" s="301"/>
      <c r="EL333" s="301"/>
      <c r="EM333" s="301"/>
      <c r="EN333" s="301"/>
      <c r="EO333" s="317">
        <f t="shared" si="145"/>
        <v>0</v>
      </c>
      <c r="EP333" s="301"/>
      <c r="EQ333" s="293"/>
      <c r="ES333" s="288">
        <f t="shared" si="183"/>
        <v>2014</v>
      </c>
      <c r="ET333" s="289">
        <f t="shared" si="184"/>
        <v>0</v>
      </c>
      <c r="EU333" s="290">
        <f t="shared" si="185"/>
        <v>0</v>
      </c>
      <c r="EV333" s="290">
        <f t="shared" si="186"/>
        <v>0</v>
      </c>
      <c r="EW333" s="290">
        <f t="shared" si="187"/>
        <v>0</v>
      </c>
      <c r="EX333" s="291"/>
      <c r="EY333" s="292"/>
      <c r="EZ333" s="292"/>
      <c r="FA333" s="293"/>
      <c r="FB333" s="294">
        <f t="shared" si="188"/>
        <v>0</v>
      </c>
    </row>
    <row r="334" spans="1:158" s="287" customFormat="1" x14ac:dyDescent="0.15">
      <c r="A334" s="296">
        <v>320</v>
      </c>
      <c r="B334" s="297"/>
      <c r="C334" s="298" t="s">
        <v>161</v>
      </c>
      <c r="D334" s="248">
        <f>IF(C334="","",(VLOOKUP(C334,PD!A:B,2,FALSE)))</f>
        <v>12</v>
      </c>
      <c r="E334" s="299" t="s">
        <v>412</v>
      </c>
      <c r="F334" s="299" t="s">
        <v>401</v>
      </c>
      <c r="G334" s="292" t="s">
        <v>428</v>
      </c>
      <c r="H334" s="300">
        <v>7</v>
      </c>
      <c r="I334" s="292" t="s">
        <v>990</v>
      </c>
      <c r="J334" s="300">
        <v>9</v>
      </c>
      <c r="K334" s="293"/>
      <c r="L334" s="291"/>
      <c r="M334" s="292" t="s">
        <v>397</v>
      </c>
      <c r="N334" s="301"/>
      <c r="O334" s="302">
        <v>1</v>
      </c>
      <c r="P334" s="300">
        <v>15</v>
      </c>
      <c r="Q334" s="303">
        <v>22</v>
      </c>
      <c r="R334" s="302">
        <v>1</v>
      </c>
      <c r="S334" s="292"/>
      <c r="T334" s="300"/>
      <c r="U334" s="293"/>
      <c r="V334" s="296" t="s">
        <v>225</v>
      </c>
      <c r="W334" s="292" t="s">
        <v>991</v>
      </c>
      <c r="X334" s="292"/>
      <c r="Y334" s="292"/>
      <c r="Z334" s="303"/>
      <c r="AA334" s="291"/>
      <c r="AB334" s="300"/>
      <c r="AC334" s="293"/>
      <c r="AD334" s="304"/>
      <c r="AE334" s="301"/>
      <c r="AF334" s="296">
        <v>1</v>
      </c>
      <c r="AG334" s="297">
        <v>5</v>
      </c>
      <c r="AH334" s="305">
        <v>24.84</v>
      </c>
      <c r="AI334" s="306" t="s">
        <v>407</v>
      </c>
      <c r="AJ334" s="302">
        <v>24</v>
      </c>
      <c r="AK334" s="260">
        <f>IF(AJ334="","",(VLOOKUP(AJ334,償却率表!A:B,2,FALSE)))</f>
        <v>4.2000000000000003E-2</v>
      </c>
      <c r="AL334" s="307" t="s">
        <v>153</v>
      </c>
      <c r="AM334" s="262">
        <f>IF(AL334="","",(VLOOKUP(AL334,PD!G:H,2,FALSE)))</f>
        <v>1</v>
      </c>
      <c r="AN334" s="318" t="s">
        <v>993</v>
      </c>
      <c r="AO334" s="309">
        <v>1982</v>
      </c>
      <c r="AP334" s="319" t="s">
        <v>993</v>
      </c>
      <c r="AQ334" s="266">
        <v>1982</v>
      </c>
      <c r="AR334" s="267">
        <f t="shared" si="153"/>
        <v>32</v>
      </c>
      <c r="AS334" s="293">
        <v>2006</v>
      </c>
      <c r="AT334" s="311">
        <v>1800000</v>
      </c>
      <c r="AU334" s="312"/>
      <c r="AV334" s="313"/>
      <c r="AW334" s="314"/>
      <c r="AX334" s="296"/>
      <c r="AY334" s="315" t="s">
        <v>309</v>
      </c>
      <c r="AZ334" s="248">
        <f>IF(AY334="","",(VLOOKUP(AY334,PD!J:K,2,FALSE)))</f>
        <v>1</v>
      </c>
      <c r="BA334" s="300">
        <v>2014</v>
      </c>
      <c r="BB334" s="316">
        <f t="shared" si="152"/>
        <v>0</v>
      </c>
      <c r="BC334" s="291"/>
      <c r="BD334" s="292"/>
      <c r="BE334" s="301"/>
      <c r="BF334" s="274">
        <f t="shared" si="154"/>
        <v>0</v>
      </c>
      <c r="BG334" s="275" t="str">
        <f t="shared" si="155"/>
        <v/>
      </c>
      <c r="BH334" s="276" t="str">
        <f t="shared" si="156"/>
        <v/>
      </c>
      <c r="BI334" s="276" t="str">
        <f t="shared" si="157"/>
        <v/>
      </c>
      <c r="BJ334" s="276" t="str">
        <f t="shared" si="158"/>
        <v/>
      </c>
      <c r="BK334" s="276" t="str">
        <f t="shared" si="159"/>
        <v/>
      </c>
      <c r="BL334" s="276" t="str">
        <f t="shared" si="160"/>
        <v/>
      </c>
      <c r="BM334" s="276" t="str">
        <f t="shared" si="161"/>
        <v/>
      </c>
      <c r="BN334" s="276" t="str">
        <f t="shared" si="162"/>
        <v/>
      </c>
      <c r="BO334" s="276" t="str">
        <f t="shared" si="163"/>
        <v/>
      </c>
      <c r="BP334" s="277" t="str">
        <f t="shared" si="164"/>
        <v/>
      </c>
      <c r="BQ334" s="278"/>
      <c r="BR334" s="279"/>
      <c r="BS334" s="280"/>
      <c r="BT334" s="274">
        <f t="shared" si="165"/>
        <v>0</v>
      </c>
      <c r="BU334" s="275" t="str">
        <f t="shared" si="166"/>
        <v/>
      </c>
      <c r="BV334" s="276" t="str">
        <f t="shared" si="167"/>
        <v/>
      </c>
      <c r="BW334" s="276" t="str">
        <f t="shared" si="168"/>
        <v/>
      </c>
      <c r="BX334" s="276" t="str">
        <f t="shared" si="169"/>
        <v/>
      </c>
      <c r="BY334" s="276" t="str">
        <f t="shared" si="170"/>
        <v/>
      </c>
      <c r="BZ334" s="276" t="str">
        <f t="shared" si="171"/>
        <v/>
      </c>
      <c r="CA334" s="276" t="str">
        <f t="shared" si="172"/>
        <v/>
      </c>
      <c r="CB334" s="276" t="str">
        <f t="shared" si="173"/>
        <v/>
      </c>
      <c r="CC334" s="276" t="str">
        <f t="shared" si="174"/>
        <v/>
      </c>
      <c r="CD334" s="276" t="str">
        <f t="shared" si="175"/>
        <v/>
      </c>
      <c r="CE334" s="277" t="str">
        <f t="shared" si="176"/>
        <v/>
      </c>
      <c r="CF334" s="278"/>
      <c r="CG334" s="281"/>
      <c r="CH334" s="281"/>
      <c r="CI334" s="281"/>
      <c r="CJ334" s="280"/>
      <c r="CK334" s="282">
        <f t="shared" si="177"/>
        <v>0</v>
      </c>
      <c r="CL334" s="283">
        <f t="shared" si="178"/>
        <v>1800000</v>
      </c>
      <c r="CM334" s="284">
        <f t="shared" si="179"/>
        <v>0</v>
      </c>
      <c r="CN334" s="284">
        <f t="shared" si="180"/>
        <v>1799999</v>
      </c>
      <c r="CO334" s="284">
        <f t="shared" si="181"/>
        <v>1</v>
      </c>
      <c r="CP334" s="280">
        <f t="shared" si="182"/>
        <v>1</v>
      </c>
      <c r="CQ334" s="285"/>
      <c r="CR334" s="291"/>
      <c r="CS334" s="293"/>
      <c r="CV334" s="291"/>
      <c r="CW334" s="292"/>
      <c r="CX334" s="292"/>
      <c r="CY334" s="292"/>
      <c r="CZ334" s="292"/>
      <c r="DA334" s="292"/>
      <c r="DB334" s="292"/>
      <c r="DC334" s="292"/>
      <c r="DD334" s="292"/>
      <c r="DE334" s="293"/>
      <c r="DF334" s="291"/>
      <c r="DG334" s="292"/>
      <c r="DH334" s="292"/>
      <c r="DI334" s="292"/>
      <c r="DJ334" s="292"/>
      <c r="DK334" s="292"/>
      <c r="DL334" s="292"/>
      <c r="DM334" s="292"/>
      <c r="DN334" s="292"/>
      <c r="DO334" s="292"/>
      <c r="DP334" s="293"/>
      <c r="DQ334" s="141"/>
      <c r="DR334" s="291"/>
      <c r="DS334" s="292"/>
      <c r="DT334" s="292"/>
      <c r="DU334" s="292"/>
      <c r="DV334" s="292"/>
      <c r="DW334" s="292"/>
      <c r="DX334" s="292"/>
      <c r="DY334" s="292"/>
      <c r="DZ334" s="292"/>
      <c r="EA334" s="292"/>
      <c r="EB334" s="292"/>
      <c r="EC334" s="292"/>
      <c r="ED334" s="292"/>
      <c r="EE334" s="292"/>
      <c r="EF334" s="301"/>
      <c r="EG334" s="301"/>
      <c r="EH334" s="301"/>
      <c r="EI334" s="301"/>
      <c r="EJ334" s="301"/>
      <c r="EK334" s="301"/>
      <c r="EL334" s="301"/>
      <c r="EM334" s="301"/>
      <c r="EN334" s="301"/>
      <c r="EO334" s="317">
        <f t="shared" si="145"/>
        <v>0</v>
      </c>
      <c r="EP334" s="301"/>
      <c r="EQ334" s="293"/>
      <c r="ES334" s="288">
        <f t="shared" si="183"/>
        <v>2014</v>
      </c>
      <c r="ET334" s="289">
        <f t="shared" si="184"/>
        <v>0</v>
      </c>
      <c r="EU334" s="290">
        <f t="shared" si="185"/>
        <v>0</v>
      </c>
      <c r="EV334" s="290">
        <f t="shared" si="186"/>
        <v>0</v>
      </c>
      <c r="EW334" s="290">
        <f t="shared" si="187"/>
        <v>0</v>
      </c>
      <c r="EX334" s="291"/>
      <c r="EY334" s="292"/>
      <c r="EZ334" s="292"/>
      <c r="FA334" s="293"/>
      <c r="FB334" s="294">
        <f t="shared" si="188"/>
        <v>0</v>
      </c>
    </row>
    <row r="335" spans="1:158" s="287" customFormat="1" x14ac:dyDescent="0.15">
      <c r="A335" s="296">
        <v>321</v>
      </c>
      <c r="B335" s="297"/>
      <c r="C335" s="298" t="s">
        <v>161</v>
      </c>
      <c r="D335" s="248">
        <f>IF(C335="","",(VLOOKUP(C335,PD!A:B,2,FALSE)))</f>
        <v>12</v>
      </c>
      <c r="E335" s="299" t="s">
        <v>412</v>
      </c>
      <c r="F335" s="299" t="s">
        <v>994</v>
      </c>
      <c r="G335" s="292" t="s">
        <v>995</v>
      </c>
      <c r="H335" s="300">
        <v>7</v>
      </c>
      <c r="I335" s="292" t="s">
        <v>996</v>
      </c>
      <c r="J335" s="300">
        <v>1</v>
      </c>
      <c r="K335" s="293"/>
      <c r="L335" s="291"/>
      <c r="M335" s="292" t="s">
        <v>397</v>
      </c>
      <c r="N335" s="301"/>
      <c r="O335" s="302">
        <v>1</v>
      </c>
      <c r="P335" s="300">
        <v>15</v>
      </c>
      <c r="Q335" s="303">
        <v>23</v>
      </c>
      <c r="R335" s="302">
        <v>1</v>
      </c>
      <c r="S335" s="292"/>
      <c r="T335" s="300"/>
      <c r="U335" s="293"/>
      <c r="V335" s="296" t="s">
        <v>225</v>
      </c>
      <c r="W335" s="292" t="s">
        <v>997</v>
      </c>
      <c r="X335" s="292"/>
      <c r="Y335" s="292"/>
      <c r="Z335" s="303"/>
      <c r="AA335" s="291"/>
      <c r="AB335" s="300"/>
      <c r="AC335" s="293"/>
      <c r="AD335" s="304"/>
      <c r="AE335" s="301"/>
      <c r="AF335" s="296">
        <v>3</v>
      </c>
      <c r="AG335" s="297">
        <v>2</v>
      </c>
      <c r="AH335" s="305">
        <v>1986.46</v>
      </c>
      <c r="AI335" s="306" t="s">
        <v>407</v>
      </c>
      <c r="AJ335" s="302">
        <v>34</v>
      </c>
      <c r="AK335" s="260">
        <f>IF(AJ335="","",(VLOOKUP(AJ335,償却率表!A:B,2,FALSE)))</f>
        <v>0.03</v>
      </c>
      <c r="AL335" s="307" t="s">
        <v>153</v>
      </c>
      <c r="AM335" s="262">
        <f>IF(AL335="","",(VLOOKUP(AL335,PD!G:H,2,FALSE)))</f>
        <v>1</v>
      </c>
      <c r="AN335" s="318" t="s">
        <v>998</v>
      </c>
      <c r="AO335" s="309">
        <v>1968</v>
      </c>
      <c r="AP335" s="319" t="s">
        <v>998</v>
      </c>
      <c r="AQ335" s="266">
        <v>1968</v>
      </c>
      <c r="AR335" s="267">
        <f t="shared" ref="AR335:AR382" si="189">IF(AND(AQ335=0,AM335=3),"",IF(AQ335="","",$A$1-AQ335))</f>
        <v>46</v>
      </c>
      <c r="AS335" s="293" t="s">
        <v>226</v>
      </c>
      <c r="AT335" s="311"/>
      <c r="AU335" s="312"/>
      <c r="AV335" s="313">
        <v>462040000</v>
      </c>
      <c r="AW335" s="314"/>
      <c r="AX335" s="296">
        <v>1</v>
      </c>
      <c r="AY335" s="315" t="s">
        <v>438</v>
      </c>
      <c r="AZ335" s="248">
        <f>IF(AY335="","",(VLOOKUP(AY335,PD!J:K,2,FALSE)))</f>
        <v>3</v>
      </c>
      <c r="BA335" s="300">
        <v>2014</v>
      </c>
      <c r="BB335" s="316">
        <f t="shared" si="152"/>
        <v>0</v>
      </c>
      <c r="BC335" s="291"/>
      <c r="BD335" s="292"/>
      <c r="BE335" s="301"/>
      <c r="BF335" s="274">
        <f t="shared" ref="BF335:BF388" si="190">SUM(BG335:BP335)</f>
        <v>0</v>
      </c>
      <c r="BG335" s="275" t="str">
        <f t="shared" ref="BG335:BG388" si="191">IF(AND($A$1=BD335,BG$10=BE335),CP335,"")</f>
        <v/>
      </c>
      <c r="BH335" s="276" t="str">
        <f t="shared" ref="BH335:BH388" si="192">IF(AND($A$1=BD335,BH$10=BE335),CP335,"")</f>
        <v/>
      </c>
      <c r="BI335" s="276" t="str">
        <f t="shared" ref="BI335:BI388" si="193">IF(AND($A$1=BD335,BI$10=BE335),CP335,"")</f>
        <v/>
      </c>
      <c r="BJ335" s="276" t="str">
        <f t="shared" ref="BJ335:BJ388" si="194">IF(AND($A$1=BD335,BJ$10=BE335),CP335,"")</f>
        <v/>
      </c>
      <c r="BK335" s="276" t="str">
        <f t="shared" ref="BK335:BK388" si="195">IF(AND($A$1=BD335,BK$10=BE335),CP335,"")</f>
        <v/>
      </c>
      <c r="BL335" s="276" t="str">
        <f t="shared" ref="BL335:BL388" si="196">IF(AND($A$1=BD335,BL$10=BE335),CP335,"")</f>
        <v/>
      </c>
      <c r="BM335" s="276" t="str">
        <f t="shared" ref="BM335:BM388" si="197">IF(AND($A$1=BD335,BM$10=BE335),CP335,"")</f>
        <v/>
      </c>
      <c r="BN335" s="276" t="str">
        <f t="shared" ref="BN335:BN388" si="198">IF(AND($A$1=BD335,BN$10=BE335),CP335,"")</f>
        <v/>
      </c>
      <c r="BO335" s="276" t="str">
        <f t="shared" ref="BO335:BO388" si="199">IF(AND($A$1=BD335,BO$10=BE335),CP335,"")</f>
        <v/>
      </c>
      <c r="BP335" s="277" t="str">
        <f t="shared" ref="BP335:BP388" si="200">IF(AND($A$1=BD335,BP$10=BE335),CP335,"")</f>
        <v/>
      </c>
      <c r="BQ335" s="278"/>
      <c r="BR335" s="279"/>
      <c r="BS335" s="280"/>
      <c r="BT335" s="274">
        <f t="shared" ref="BT335:BT388" si="201">SUM(BU335:CE335)</f>
        <v>0</v>
      </c>
      <c r="BU335" s="275" t="str">
        <f t="shared" ref="BU335:BU388" si="202">IF(AND($A$1=BR335,BU$10=BS335),BB335,"")</f>
        <v/>
      </c>
      <c r="BV335" s="276" t="str">
        <f t="shared" ref="BV335:BV388" si="203">IF(AND($A$1=BR335,BV$10=BS335),BB335,"")</f>
        <v/>
      </c>
      <c r="BW335" s="276" t="str">
        <f t="shared" ref="BW335:BW388" si="204">IF(AND($A$1=BR335,BW$10=BS335),BB335,"")</f>
        <v/>
      </c>
      <c r="BX335" s="276" t="str">
        <f t="shared" ref="BX335:BX388" si="205">IF(AND($A$1=BR335,BX$10=BS335),BB335,"")</f>
        <v/>
      </c>
      <c r="BY335" s="276" t="str">
        <f t="shared" ref="BY335:BY388" si="206">IF(AND($A$1=BR335,BY$10=BS335),BB335,"")</f>
        <v/>
      </c>
      <c r="BZ335" s="276" t="str">
        <f t="shared" ref="BZ335:BZ388" si="207">IF(AND($A$1=BR335,BZ$10=BS335),BB335,"")</f>
        <v/>
      </c>
      <c r="CA335" s="276" t="str">
        <f t="shared" ref="CA335:CA388" si="208">IF($A$1=BR335,CM335,"")</f>
        <v/>
      </c>
      <c r="CB335" s="276" t="str">
        <f t="shared" ref="CB335:CB388" si="209">IF(AND($A$1=BR335,CB$10=BS335),BB335,"")</f>
        <v/>
      </c>
      <c r="CC335" s="276" t="str">
        <f t="shared" ref="CC335:CC388" si="210">IF(AND($A$1=BR335,CC$10=BS335),BB335,"")</f>
        <v/>
      </c>
      <c r="CD335" s="276" t="str">
        <f t="shared" ref="CD335:CD388" si="211">IF(AND($A$1=BR335,CD$10=BS335),BB335,"")</f>
        <v/>
      </c>
      <c r="CE335" s="277" t="str">
        <f t="shared" ref="CE335:CE388" si="212">IF(AND($A$1=BR335,CE$10=BS335),BB335,"")</f>
        <v/>
      </c>
      <c r="CF335" s="278"/>
      <c r="CG335" s="281"/>
      <c r="CH335" s="281"/>
      <c r="CI335" s="281"/>
      <c r="CJ335" s="280"/>
      <c r="CK335" s="282">
        <f t="shared" ref="CK335:CK388" si="213">SUM(CF335:CJ335)</f>
        <v>0</v>
      </c>
      <c r="CL335" s="283">
        <f t="shared" ref="CL335:CL388" si="214">IF(AND(BS335&lt;&gt;"",$A$1&gt;=BR335,BR335&lt;&gt;""),0,IF(AZ335=4,1,IF(AQ335="",0,IF(AZ335=1,AT335,IF(AZ335=2,INT(AU335*AH335),IF(AZ335=3,AV335))))))</f>
        <v>462040000</v>
      </c>
      <c r="CM335" s="284">
        <f t="shared" ref="CM335:CM388" si="215">IF(OR(AM335=3,AZ335=4,CL335=0,AK335=0,AK335=""),0,IF(CL335="","",IF(AND(BS335&lt;&gt;"",$A$1&gt;=BR335,BR335&lt;&gt;""),0,IF(AQ335="",0,IF(AM335=1,IF(OR(AR335&gt;AJ335,AR335=0),0,IF(0&gt;CL335-(($AR335-1)*INT($CL335*$AK335)),0,IF(OR(AJ335=AR335,CL335-(($AR335-1)*INT($CL335*$AK335))&lt;INT(AK335*CL335)),CL335-(($AR335-1)*INT($CL335*$AK335))-1,IF($A$1=$AQ335,0,IF($A$1&gt;$AQ335,INT(AK335*CL335)))))),IF(OR(AR335&gt;AJ335,AR335=0),0,IF(0&gt;CL335-(($AR335-1)*INT($CL335*$AK335)),0,IF(OR(AJ335=AR335,CL335-(($AR335-1)*INT($CL335*$AK335))&lt;INT(AK335*CL335)),CL335-(($AR335-1)*INT($CL335*$AK335)),IF($A$1=$AQ335,0,IF($A$1&gt;$AQ335,INT(AK335*CL335)))))))))))</f>
        <v>0</v>
      </c>
      <c r="CN335" s="284">
        <f t="shared" ref="CN335:CN388" si="216">IF(OR(AM335=3,AZ335=4),0,IF(OR(,CL335=0,AK335=0,AK335=""),0,IF(CL335="","",IF(AND(BS335&lt;&gt;"",$A$1&gt;=BR335,BR335&lt;&gt;""),0,IF(AM335=1,IF($AR335&gt;$AJ335,CL335-1,IF($A$1=AQ335,0,IF(OR(AJ335=AR335,CL335-(($AR335-1)*INT($CL335*$AK335))&lt;INT(AK335*CL335)),CL335-1,$AR335*INT($CL335*$AK335)))),IF(AM335=2,IF(AQ335="","",IF($AR335&gt;$AJ335,CL335,IF($A$1=AQ335,0,IF(OR(AJ335=AR335,CL335-(($AR335-1)*INT($CL335*$AK335))&lt;INT(AK335*CL335)),CL335,$AR335*INT($CL335*$AK335)))))))))))</f>
        <v>462039999</v>
      </c>
      <c r="CO335" s="284">
        <f t="shared" ref="CO335:CO388" si="217">IF(CL335=0,0,IF(CL335="","",IF(AND(BS335&lt;&gt;"",$A$1&gt;=BR335,BR335&lt;&gt;""),0,IF(AZ335=4,1,IF(AQ335="",0,INT(CL335-CN335))))))</f>
        <v>1</v>
      </c>
      <c r="CP335" s="280">
        <f t="shared" ref="CP335:CP388" si="218">IF($A$1&lt;&gt;BA335,0,IF(AND(BS335&lt;&gt;"",$A$1&gt;=BR335),0,IF(CM335="","",CM335+CO335)))</f>
        <v>1</v>
      </c>
      <c r="CQ335" s="285"/>
      <c r="CR335" s="291"/>
      <c r="CS335" s="293"/>
      <c r="CV335" s="291"/>
      <c r="CW335" s="292"/>
      <c r="CX335" s="292"/>
      <c r="CY335" s="292"/>
      <c r="CZ335" s="292"/>
      <c r="DA335" s="292"/>
      <c r="DB335" s="292"/>
      <c r="DC335" s="292"/>
      <c r="DD335" s="292"/>
      <c r="DE335" s="293"/>
      <c r="DF335" s="291"/>
      <c r="DG335" s="292"/>
      <c r="DH335" s="292"/>
      <c r="DI335" s="292"/>
      <c r="DJ335" s="292"/>
      <c r="DK335" s="292"/>
      <c r="DL335" s="292"/>
      <c r="DM335" s="292"/>
      <c r="DN335" s="292"/>
      <c r="DO335" s="292"/>
      <c r="DP335" s="293"/>
      <c r="DQ335" s="141"/>
      <c r="DR335" s="291"/>
      <c r="DS335" s="292"/>
      <c r="DT335" s="292"/>
      <c r="DU335" s="292"/>
      <c r="DV335" s="292"/>
      <c r="DW335" s="292"/>
      <c r="DX335" s="292"/>
      <c r="DY335" s="292"/>
      <c r="DZ335" s="292"/>
      <c r="EA335" s="292"/>
      <c r="EB335" s="292"/>
      <c r="EC335" s="292"/>
      <c r="ED335" s="292"/>
      <c r="EE335" s="292"/>
      <c r="EF335" s="301"/>
      <c r="EG335" s="301"/>
      <c r="EH335" s="301"/>
      <c r="EI335" s="301"/>
      <c r="EJ335" s="301"/>
      <c r="EK335" s="301"/>
      <c r="EL335" s="301"/>
      <c r="EM335" s="301"/>
      <c r="EN335" s="301"/>
      <c r="EO335" s="317">
        <f t="shared" si="145"/>
        <v>0</v>
      </c>
      <c r="EP335" s="301"/>
      <c r="EQ335" s="293"/>
      <c r="ES335" s="288">
        <f t="shared" ref="ES335:ES388" si="219">BA335</f>
        <v>2014</v>
      </c>
      <c r="ET335" s="289">
        <f t="shared" ref="ET335:ET388" si="220">IF($A$1=BA335,0,IF(AND(BE335&lt;&gt;"",$A$1=BD335),0,IF(AND(BR335&lt;$A$1,BS335&gt;=20),0,IF(AZ335=4,1,IF(AQ335="",0,IF($A$1=$AQ335,0,IF(AZ335=1,AT335,IF(AZ335=2,INT(AU335*AH335),IF(AZ335=3,AV335,IF(AZ335=4,1,))))))))))</f>
        <v>0</v>
      </c>
      <c r="EU335" s="290">
        <f t="shared" ref="EU335:EU388" si="221">IF(OR(AM335=3,AZ335=4),0,IF(ET335=0,0,IF(ET335="","",IF(AND(BE335&lt;&gt;"",$A$1=BD335),0,IF(AND(BR335&lt;$A$1,BS335&gt;=20),0,IF($A$1=AQ335,0,IF(OR(AQ335="",AK335="",AK335=0),0,IF(AM335=1,IF(0&gt;ET335-(($AR335-2)*INT($ET335*$AK335)),0,IF(OR(AR335-1&gt;AJ335,AR335=0),0,IF(OR(AJ335=AR335-1,ET335-(($AR335-2)*INT($ET335*$AK335))&lt;INT(AK335*ET335)),ET335-(($AR335-2)*INT($ET335*$AK335))-1,IF($A$1-1=$AQ335,0,IF($A$1-1&gt;$AQ335,INT(AK335*ET335)))))),IF(AM335=2,IF(0&gt;ET335-(($AR335-2)*INT($ET335*$AK335)),0,IF(OR(AR335-1&gt;AJ335,AR335=0),0,IF(OR(AJ335=AR335-1,ET335-(($AR335-2)*INT($ET335*$AK335))&lt;INT(AK335*ET335)),ET335-(($AR335-2)*INT($ET335*$AK335)),IF($A$1-1=$AQ335,0,IF($A$1-1&gt;$AQ335,INT(AK335*ET335)))))))))))))))</f>
        <v>0</v>
      </c>
      <c r="EV335" s="290">
        <f t="shared" ref="EV335:EV388" si="222">IF(OR(AM335=3,AZ335=4),0,IF(ET335=0,0,IF(ET335="","",IF(AND(BE335&lt;&gt;"",$A$1=BD335),0,IF(AND(BR335&lt;$A$1,BS335&gt;=20),0,IF($A$1=AQ335,0,IF(AM335=1,IF(OR(ET335=0,AK335="",AK335=0),0,IF($AR335-1&gt;$AJ335,ET335-1,IF($A$1-1&lt;=AQ335,0,IF(OR(AJ335=AR335-1,ET335-(($AR335-2)*INT($ET335*$AK335))&lt;INT(AK335*ET335)),ET335-1,(($AR335-1)*INT($ET335*$AK335)))))),IF(AM335=2,IF(ET335=0,0,IF($AR335-1&gt;$AJ335,ET335,IF($A$1-1&lt;=AQ335,0,IF(OR(AJ335=AR335-1,ET335-(($AR335-2)*INT($ET335*$AK335))&lt;INT(AK335*ET335)),ET335,(($AR335-1)*INT($ET335*$AK335))))))))))))))</f>
        <v>0</v>
      </c>
      <c r="EW335" s="290">
        <f t="shared" ref="EW335:EW388" si="223">IF(ET335=0,0,IF(ET335="","",IF(AND(BE335&lt;&gt;"",$A$1=BD335),0,IF(AND(BR335&lt;$A$1,BS335&gt;=20),0,IF(AZ335=4,1,IF(AQ335="",0,IF($A$1=$AQ335,0,INT(ET335-EV335))))))))</f>
        <v>0</v>
      </c>
      <c r="EX335" s="291"/>
      <c r="EY335" s="292"/>
      <c r="EZ335" s="292"/>
      <c r="FA335" s="293"/>
      <c r="FB335" s="294">
        <f t="shared" ref="FB335:FB388" si="224">EW335-FA335</f>
        <v>0</v>
      </c>
    </row>
    <row r="336" spans="1:158" s="287" customFormat="1" x14ac:dyDescent="0.15">
      <c r="A336" s="296">
        <v>322</v>
      </c>
      <c r="B336" s="297"/>
      <c r="C336" s="298" t="s">
        <v>161</v>
      </c>
      <c r="D336" s="248">
        <f>IF(C336="","",(VLOOKUP(C336,PD!A:B,2,FALSE)))</f>
        <v>12</v>
      </c>
      <c r="E336" s="299" t="s">
        <v>412</v>
      </c>
      <c r="F336" s="299" t="s">
        <v>994</v>
      </c>
      <c r="G336" s="292" t="s">
        <v>995</v>
      </c>
      <c r="H336" s="300">
        <v>7</v>
      </c>
      <c r="I336" s="292" t="s">
        <v>996</v>
      </c>
      <c r="J336" s="300">
        <v>1</v>
      </c>
      <c r="K336" s="293"/>
      <c r="L336" s="291"/>
      <c r="M336" s="292" t="s">
        <v>397</v>
      </c>
      <c r="N336" s="301"/>
      <c r="O336" s="302">
        <v>1</v>
      </c>
      <c r="P336" s="300">
        <v>15</v>
      </c>
      <c r="Q336" s="303">
        <v>23</v>
      </c>
      <c r="R336" s="302">
        <v>1</v>
      </c>
      <c r="S336" s="292"/>
      <c r="T336" s="300"/>
      <c r="U336" s="293"/>
      <c r="V336" s="296" t="s">
        <v>225</v>
      </c>
      <c r="W336" s="292" t="s">
        <v>997</v>
      </c>
      <c r="X336" s="292"/>
      <c r="Y336" s="292"/>
      <c r="Z336" s="303"/>
      <c r="AA336" s="291"/>
      <c r="AB336" s="300"/>
      <c r="AC336" s="293"/>
      <c r="AD336" s="304"/>
      <c r="AE336" s="301"/>
      <c r="AF336" s="296">
        <v>3</v>
      </c>
      <c r="AG336" s="297">
        <v>2</v>
      </c>
      <c r="AH336" s="305">
        <v>611.54</v>
      </c>
      <c r="AI336" s="306" t="s">
        <v>407</v>
      </c>
      <c r="AJ336" s="302">
        <v>34</v>
      </c>
      <c r="AK336" s="260">
        <f>IF(AJ336="","",(VLOOKUP(AJ336,償却率表!A:B,2,FALSE)))</f>
        <v>0.03</v>
      </c>
      <c r="AL336" s="307" t="s">
        <v>153</v>
      </c>
      <c r="AM336" s="262">
        <f>IF(AL336="","",(VLOOKUP(AL336,PD!G:H,2,FALSE)))</f>
        <v>1</v>
      </c>
      <c r="AN336" s="318" t="s">
        <v>998</v>
      </c>
      <c r="AO336" s="309">
        <v>1968</v>
      </c>
      <c r="AP336" s="319" t="s">
        <v>998</v>
      </c>
      <c r="AQ336" s="266">
        <v>1968</v>
      </c>
      <c r="AR336" s="267">
        <f t="shared" si="189"/>
        <v>46</v>
      </c>
      <c r="AS336" s="293" t="s">
        <v>226</v>
      </c>
      <c r="AT336" s="311"/>
      <c r="AU336" s="312"/>
      <c r="AV336" s="313">
        <v>111070000</v>
      </c>
      <c r="AW336" s="314"/>
      <c r="AX336" s="296">
        <v>1</v>
      </c>
      <c r="AY336" s="315" t="s">
        <v>438</v>
      </c>
      <c r="AZ336" s="248">
        <f>IF(AY336="","",(VLOOKUP(AY336,PD!J:K,2,FALSE)))</f>
        <v>3</v>
      </c>
      <c r="BA336" s="300">
        <v>2014</v>
      </c>
      <c r="BB336" s="316">
        <f t="shared" si="152"/>
        <v>0</v>
      </c>
      <c r="BC336" s="291"/>
      <c r="BD336" s="292"/>
      <c r="BE336" s="301"/>
      <c r="BF336" s="274">
        <f t="shared" si="190"/>
        <v>0</v>
      </c>
      <c r="BG336" s="275" t="str">
        <f t="shared" si="191"/>
        <v/>
      </c>
      <c r="BH336" s="276" t="str">
        <f t="shared" si="192"/>
        <v/>
      </c>
      <c r="BI336" s="276" t="str">
        <f t="shared" si="193"/>
        <v/>
      </c>
      <c r="BJ336" s="276" t="str">
        <f t="shared" si="194"/>
        <v/>
      </c>
      <c r="BK336" s="276" t="str">
        <f t="shared" si="195"/>
        <v/>
      </c>
      <c r="BL336" s="276" t="str">
        <f t="shared" si="196"/>
        <v/>
      </c>
      <c r="BM336" s="276" t="str">
        <f t="shared" si="197"/>
        <v/>
      </c>
      <c r="BN336" s="276" t="str">
        <f t="shared" si="198"/>
        <v/>
      </c>
      <c r="BO336" s="276" t="str">
        <f t="shared" si="199"/>
        <v/>
      </c>
      <c r="BP336" s="277" t="str">
        <f t="shared" si="200"/>
        <v/>
      </c>
      <c r="BQ336" s="278"/>
      <c r="BR336" s="279"/>
      <c r="BS336" s="280"/>
      <c r="BT336" s="274">
        <f t="shared" si="201"/>
        <v>0</v>
      </c>
      <c r="BU336" s="275" t="str">
        <f t="shared" si="202"/>
        <v/>
      </c>
      <c r="BV336" s="276" t="str">
        <f t="shared" si="203"/>
        <v/>
      </c>
      <c r="BW336" s="276" t="str">
        <f t="shared" si="204"/>
        <v/>
      </c>
      <c r="BX336" s="276" t="str">
        <f t="shared" si="205"/>
        <v/>
      </c>
      <c r="BY336" s="276" t="str">
        <f t="shared" si="206"/>
        <v/>
      </c>
      <c r="BZ336" s="276" t="str">
        <f t="shared" si="207"/>
        <v/>
      </c>
      <c r="CA336" s="276" t="str">
        <f t="shared" si="208"/>
        <v/>
      </c>
      <c r="CB336" s="276" t="str">
        <f t="shared" si="209"/>
        <v/>
      </c>
      <c r="CC336" s="276" t="str">
        <f t="shared" si="210"/>
        <v/>
      </c>
      <c r="CD336" s="276" t="str">
        <f t="shared" si="211"/>
        <v/>
      </c>
      <c r="CE336" s="277" t="str">
        <f t="shared" si="212"/>
        <v/>
      </c>
      <c r="CF336" s="278"/>
      <c r="CG336" s="281"/>
      <c r="CH336" s="281"/>
      <c r="CI336" s="281"/>
      <c r="CJ336" s="280"/>
      <c r="CK336" s="282">
        <f t="shared" si="213"/>
        <v>0</v>
      </c>
      <c r="CL336" s="283">
        <f t="shared" si="214"/>
        <v>111070000</v>
      </c>
      <c r="CM336" s="284">
        <f t="shared" si="215"/>
        <v>0</v>
      </c>
      <c r="CN336" s="284">
        <f t="shared" si="216"/>
        <v>111069999</v>
      </c>
      <c r="CO336" s="284">
        <f t="shared" si="217"/>
        <v>1</v>
      </c>
      <c r="CP336" s="280">
        <f t="shared" si="218"/>
        <v>1</v>
      </c>
      <c r="CQ336" s="285"/>
      <c r="CR336" s="291"/>
      <c r="CS336" s="293"/>
      <c r="CV336" s="291"/>
      <c r="CW336" s="292"/>
      <c r="CX336" s="292"/>
      <c r="CY336" s="292"/>
      <c r="CZ336" s="292"/>
      <c r="DA336" s="292"/>
      <c r="DB336" s="292"/>
      <c r="DC336" s="292"/>
      <c r="DD336" s="292"/>
      <c r="DE336" s="293"/>
      <c r="DF336" s="291"/>
      <c r="DG336" s="292"/>
      <c r="DH336" s="292"/>
      <c r="DI336" s="292"/>
      <c r="DJ336" s="292"/>
      <c r="DK336" s="292"/>
      <c r="DL336" s="292"/>
      <c r="DM336" s="292"/>
      <c r="DN336" s="292"/>
      <c r="DO336" s="292"/>
      <c r="DP336" s="293"/>
      <c r="DQ336" s="141"/>
      <c r="DR336" s="291"/>
      <c r="DS336" s="292"/>
      <c r="DT336" s="292"/>
      <c r="DU336" s="292"/>
      <c r="DV336" s="292"/>
      <c r="DW336" s="292"/>
      <c r="DX336" s="292"/>
      <c r="DY336" s="292"/>
      <c r="DZ336" s="292"/>
      <c r="EA336" s="292"/>
      <c r="EB336" s="292"/>
      <c r="EC336" s="292"/>
      <c r="ED336" s="292"/>
      <c r="EE336" s="292"/>
      <c r="EF336" s="301"/>
      <c r="EG336" s="301"/>
      <c r="EH336" s="301"/>
      <c r="EI336" s="301"/>
      <c r="EJ336" s="301"/>
      <c r="EK336" s="301"/>
      <c r="EL336" s="301"/>
      <c r="EM336" s="301"/>
      <c r="EN336" s="301"/>
      <c r="EO336" s="317">
        <f t="shared" si="145"/>
        <v>0</v>
      </c>
      <c r="EP336" s="301"/>
      <c r="EQ336" s="293"/>
      <c r="ES336" s="288">
        <f t="shared" si="219"/>
        <v>2014</v>
      </c>
      <c r="ET336" s="289">
        <f t="shared" si="220"/>
        <v>0</v>
      </c>
      <c r="EU336" s="290">
        <f t="shared" si="221"/>
        <v>0</v>
      </c>
      <c r="EV336" s="290">
        <f t="shared" si="222"/>
        <v>0</v>
      </c>
      <c r="EW336" s="290">
        <f t="shared" si="223"/>
        <v>0</v>
      </c>
      <c r="EX336" s="291"/>
      <c r="EY336" s="292"/>
      <c r="EZ336" s="292"/>
      <c r="FA336" s="293"/>
      <c r="FB336" s="294">
        <f t="shared" si="224"/>
        <v>0</v>
      </c>
    </row>
    <row r="337" spans="1:158" s="287" customFormat="1" x14ac:dyDescent="0.15">
      <c r="A337" s="296">
        <v>323</v>
      </c>
      <c r="B337" s="297"/>
      <c r="C337" s="298" t="s">
        <v>161</v>
      </c>
      <c r="D337" s="248">
        <f>IF(C337="","",(VLOOKUP(C337,PD!A:B,2,FALSE)))</f>
        <v>12</v>
      </c>
      <c r="E337" s="299" t="s">
        <v>412</v>
      </c>
      <c r="F337" s="299" t="s">
        <v>994</v>
      </c>
      <c r="G337" s="292" t="s">
        <v>999</v>
      </c>
      <c r="H337" s="300">
        <v>7</v>
      </c>
      <c r="I337" s="292" t="s">
        <v>996</v>
      </c>
      <c r="J337" s="300">
        <v>1</v>
      </c>
      <c r="K337" s="293"/>
      <c r="L337" s="291"/>
      <c r="M337" s="292" t="s">
        <v>397</v>
      </c>
      <c r="N337" s="301"/>
      <c r="O337" s="302">
        <v>1</v>
      </c>
      <c r="P337" s="300">
        <v>15</v>
      </c>
      <c r="Q337" s="303">
        <v>23</v>
      </c>
      <c r="R337" s="302">
        <v>1</v>
      </c>
      <c r="S337" s="292"/>
      <c r="T337" s="300"/>
      <c r="U337" s="293"/>
      <c r="V337" s="296" t="s">
        <v>225</v>
      </c>
      <c r="W337" s="292" t="s">
        <v>997</v>
      </c>
      <c r="X337" s="292"/>
      <c r="Y337" s="292"/>
      <c r="Z337" s="303"/>
      <c r="AA337" s="291"/>
      <c r="AB337" s="300"/>
      <c r="AC337" s="293"/>
      <c r="AD337" s="304"/>
      <c r="AE337" s="301"/>
      <c r="AF337" s="296">
        <v>1</v>
      </c>
      <c r="AG337" s="297">
        <v>2</v>
      </c>
      <c r="AH337" s="305">
        <v>16.5</v>
      </c>
      <c r="AI337" s="306" t="s">
        <v>407</v>
      </c>
      <c r="AJ337" s="302">
        <v>34</v>
      </c>
      <c r="AK337" s="260">
        <f>IF(AJ337="","",(VLOOKUP(AJ337,償却率表!A:B,2,FALSE)))</f>
        <v>0.03</v>
      </c>
      <c r="AL337" s="307" t="s">
        <v>153</v>
      </c>
      <c r="AM337" s="262">
        <f>IF(AL337="","",(VLOOKUP(AL337,PD!G:H,2,FALSE)))</f>
        <v>1</v>
      </c>
      <c r="AN337" s="318" t="s">
        <v>998</v>
      </c>
      <c r="AO337" s="309">
        <v>1968</v>
      </c>
      <c r="AP337" s="319" t="s">
        <v>998</v>
      </c>
      <c r="AQ337" s="266">
        <v>1968</v>
      </c>
      <c r="AR337" s="267">
        <f t="shared" si="189"/>
        <v>46</v>
      </c>
      <c r="AS337" s="293" t="s">
        <v>226</v>
      </c>
      <c r="AT337" s="311"/>
      <c r="AU337" s="312"/>
      <c r="AV337" s="313"/>
      <c r="AW337" s="314"/>
      <c r="AX337" s="296">
        <v>1</v>
      </c>
      <c r="AY337" s="315" t="s">
        <v>227</v>
      </c>
      <c r="AZ337" s="248">
        <f>IF(AY337="","",(VLOOKUP(AY337,PD!J:K,2,FALSE)))</f>
        <v>2</v>
      </c>
      <c r="BA337" s="300">
        <v>2014</v>
      </c>
      <c r="BB337" s="316">
        <f t="shared" si="152"/>
        <v>0</v>
      </c>
      <c r="BC337" s="291"/>
      <c r="BD337" s="292"/>
      <c r="BE337" s="301"/>
      <c r="BF337" s="274">
        <f t="shared" si="190"/>
        <v>0</v>
      </c>
      <c r="BG337" s="275" t="str">
        <f t="shared" si="191"/>
        <v/>
      </c>
      <c r="BH337" s="276" t="str">
        <f t="shared" si="192"/>
        <v/>
      </c>
      <c r="BI337" s="276" t="str">
        <f t="shared" si="193"/>
        <v/>
      </c>
      <c r="BJ337" s="276" t="str">
        <f t="shared" si="194"/>
        <v/>
      </c>
      <c r="BK337" s="276" t="str">
        <f t="shared" si="195"/>
        <v/>
      </c>
      <c r="BL337" s="276" t="str">
        <f t="shared" si="196"/>
        <v/>
      </c>
      <c r="BM337" s="276" t="str">
        <f t="shared" si="197"/>
        <v/>
      </c>
      <c r="BN337" s="276" t="str">
        <f t="shared" si="198"/>
        <v/>
      </c>
      <c r="BO337" s="276" t="str">
        <f t="shared" si="199"/>
        <v/>
      </c>
      <c r="BP337" s="277" t="str">
        <f t="shared" si="200"/>
        <v/>
      </c>
      <c r="BQ337" s="278"/>
      <c r="BR337" s="279"/>
      <c r="BS337" s="280"/>
      <c r="BT337" s="274">
        <f t="shared" si="201"/>
        <v>0</v>
      </c>
      <c r="BU337" s="275" t="str">
        <f t="shared" si="202"/>
        <v/>
      </c>
      <c r="BV337" s="276" t="str">
        <f t="shared" si="203"/>
        <v/>
      </c>
      <c r="BW337" s="276" t="str">
        <f t="shared" si="204"/>
        <v/>
      </c>
      <c r="BX337" s="276" t="str">
        <f t="shared" si="205"/>
        <v/>
      </c>
      <c r="BY337" s="276" t="str">
        <f t="shared" si="206"/>
        <v/>
      </c>
      <c r="BZ337" s="276" t="str">
        <f t="shared" si="207"/>
        <v/>
      </c>
      <c r="CA337" s="276" t="str">
        <f t="shared" si="208"/>
        <v/>
      </c>
      <c r="CB337" s="276" t="str">
        <f t="shared" si="209"/>
        <v/>
      </c>
      <c r="CC337" s="276" t="str">
        <f t="shared" si="210"/>
        <v/>
      </c>
      <c r="CD337" s="276" t="str">
        <f t="shared" si="211"/>
        <v/>
      </c>
      <c r="CE337" s="277" t="str">
        <f t="shared" si="212"/>
        <v/>
      </c>
      <c r="CF337" s="278"/>
      <c r="CG337" s="281"/>
      <c r="CH337" s="281"/>
      <c r="CI337" s="281"/>
      <c r="CJ337" s="280"/>
      <c r="CK337" s="282">
        <f t="shared" si="213"/>
        <v>0</v>
      </c>
      <c r="CL337" s="283">
        <f t="shared" si="214"/>
        <v>0</v>
      </c>
      <c r="CM337" s="284">
        <f t="shared" si="215"/>
        <v>0</v>
      </c>
      <c r="CN337" s="284">
        <f t="shared" si="216"/>
        <v>0</v>
      </c>
      <c r="CO337" s="284">
        <f t="shared" si="217"/>
        <v>0</v>
      </c>
      <c r="CP337" s="280">
        <f t="shared" si="218"/>
        <v>0</v>
      </c>
      <c r="CQ337" s="285"/>
      <c r="CR337" s="291"/>
      <c r="CS337" s="293"/>
      <c r="CV337" s="291"/>
      <c r="CW337" s="292"/>
      <c r="CX337" s="292"/>
      <c r="CY337" s="292"/>
      <c r="CZ337" s="292"/>
      <c r="DA337" s="292"/>
      <c r="DB337" s="292"/>
      <c r="DC337" s="292"/>
      <c r="DD337" s="292"/>
      <c r="DE337" s="293"/>
      <c r="DF337" s="291"/>
      <c r="DG337" s="292"/>
      <c r="DH337" s="292"/>
      <c r="DI337" s="292"/>
      <c r="DJ337" s="292"/>
      <c r="DK337" s="292"/>
      <c r="DL337" s="292"/>
      <c r="DM337" s="292"/>
      <c r="DN337" s="292"/>
      <c r="DO337" s="292"/>
      <c r="DP337" s="293"/>
      <c r="DQ337" s="141"/>
      <c r="DR337" s="291"/>
      <c r="DS337" s="292"/>
      <c r="DT337" s="292"/>
      <c r="DU337" s="292"/>
      <c r="DV337" s="292"/>
      <c r="DW337" s="292"/>
      <c r="DX337" s="292"/>
      <c r="DY337" s="292"/>
      <c r="DZ337" s="292"/>
      <c r="EA337" s="292"/>
      <c r="EB337" s="292"/>
      <c r="EC337" s="292"/>
      <c r="ED337" s="292"/>
      <c r="EE337" s="292"/>
      <c r="EF337" s="301"/>
      <c r="EG337" s="301"/>
      <c r="EH337" s="301"/>
      <c r="EI337" s="301"/>
      <c r="EJ337" s="301"/>
      <c r="EK337" s="301"/>
      <c r="EL337" s="301"/>
      <c r="EM337" s="301"/>
      <c r="EN337" s="301"/>
      <c r="EO337" s="317">
        <f t="shared" si="145"/>
        <v>0</v>
      </c>
      <c r="EP337" s="301"/>
      <c r="EQ337" s="293"/>
      <c r="ES337" s="288">
        <f t="shared" si="219"/>
        <v>2014</v>
      </c>
      <c r="ET337" s="289">
        <f t="shared" si="220"/>
        <v>0</v>
      </c>
      <c r="EU337" s="290">
        <f t="shared" si="221"/>
        <v>0</v>
      </c>
      <c r="EV337" s="290">
        <f t="shared" si="222"/>
        <v>0</v>
      </c>
      <c r="EW337" s="290">
        <f t="shared" si="223"/>
        <v>0</v>
      </c>
      <c r="EX337" s="291"/>
      <c r="EY337" s="292"/>
      <c r="EZ337" s="292"/>
      <c r="FA337" s="293"/>
      <c r="FB337" s="294">
        <f t="shared" si="224"/>
        <v>0</v>
      </c>
    </row>
    <row r="338" spans="1:158" s="287" customFormat="1" x14ac:dyDescent="0.15">
      <c r="A338" s="296">
        <v>324</v>
      </c>
      <c r="B338" s="297"/>
      <c r="C338" s="298" t="s">
        <v>161</v>
      </c>
      <c r="D338" s="248">
        <f>IF(C338="","",(VLOOKUP(C338,PD!A:B,2,FALSE)))</f>
        <v>12</v>
      </c>
      <c r="E338" s="299" t="s">
        <v>412</v>
      </c>
      <c r="F338" s="299" t="s">
        <v>1000</v>
      </c>
      <c r="G338" s="292" t="s">
        <v>1001</v>
      </c>
      <c r="H338" s="300">
        <v>11</v>
      </c>
      <c r="I338" s="292" t="s">
        <v>1002</v>
      </c>
      <c r="J338" s="300">
        <v>1</v>
      </c>
      <c r="K338" s="293"/>
      <c r="L338" s="291"/>
      <c r="M338" s="292" t="s">
        <v>397</v>
      </c>
      <c r="N338" s="301"/>
      <c r="O338" s="302">
        <v>1</v>
      </c>
      <c r="P338" s="300">
        <v>15</v>
      </c>
      <c r="Q338" s="303">
        <v>23</v>
      </c>
      <c r="R338" s="302">
        <v>1</v>
      </c>
      <c r="S338" s="292"/>
      <c r="T338" s="300"/>
      <c r="U338" s="293"/>
      <c r="V338" s="296" t="s">
        <v>225</v>
      </c>
      <c r="W338" s="292" t="s">
        <v>1003</v>
      </c>
      <c r="X338" s="292"/>
      <c r="Y338" s="292"/>
      <c r="Z338" s="303"/>
      <c r="AA338" s="291"/>
      <c r="AB338" s="300"/>
      <c r="AC338" s="293"/>
      <c r="AD338" s="304"/>
      <c r="AE338" s="301"/>
      <c r="AF338" s="296">
        <v>1</v>
      </c>
      <c r="AG338" s="297">
        <v>4</v>
      </c>
      <c r="AH338" s="305">
        <v>337.57</v>
      </c>
      <c r="AI338" s="306" t="s">
        <v>407</v>
      </c>
      <c r="AJ338" s="302">
        <v>34</v>
      </c>
      <c r="AK338" s="260">
        <f>IF(AJ338="","",(VLOOKUP(AJ338,償却率表!A:B,2,FALSE)))</f>
        <v>0.03</v>
      </c>
      <c r="AL338" s="307" t="s">
        <v>153</v>
      </c>
      <c r="AM338" s="262">
        <f>IF(AL338="","",(VLOOKUP(AL338,PD!G:H,2,FALSE)))</f>
        <v>1</v>
      </c>
      <c r="AN338" s="318" t="s">
        <v>1004</v>
      </c>
      <c r="AO338" s="309">
        <v>1972</v>
      </c>
      <c r="AP338" s="319" t="s">
        <v>1004</v>
      </c>
      <c r="AQ338" s="266">
        <v>1972</v>
      </c>
      <c r="AR338" s="267">
        <f t="shared" si="189"/>
        <v>42</v>
      </c>
      <c r="AS338" s="293">
        <v>1994</v>
      </c>
      <c r="AT338" s="311">
        <v>26760000</v>
      </c>
      <c r="AU338" s="312"/>
      <c r="AV338" s="313"/>
      <c r="AW338" s="314"/>
      <c r="AX338" s="296"/>
      <c r="AY338" s="315" t="s">
        <v>309</v>
      </c>
      <c r="AZ338" s="248">
        <f>IF(AY338="","",(VLOOKUP(AY338,PD!J:K,2,FALSE)))</f>
        <v>1</v>
      </c>
      <c r="BA338" s="300">
        <v>2014</v>
      </c>
      <c r="BB338" s="316">
        <f t="shared" si="152"/>
        <v>0</v>
      </c>
      <c r="BC338" s="291"/>
      <c r="BD338" s="292"/>
      <c r="BE338" s="301"/>
      <c r="BF338" s="274">
        <f t="shared" si="190"/>
        <v>0</v>
      </c>
      <c r="BG338" s="275" t="str">
        <f t="shared" si="191"/>
        <v/>
      </c>
      <c r="BH338" s="276" t="str">
        <f t="shared" si="192"/>
        <v/>
      </c>
      <c r="BI338" s="276" t="str">
        <f t="shared" si="193"/>
        <v/>
      </c>
      <c r="BJ338" s="276" t="str">
        <f t="shared" si="194"/>
        <v/>
      </c>
      <c r="BK338" s="276" t="str">
        <f t="shared" si="195"/>
        <v/>
      </c>
      <c r="BL338" s="276" t="str">
        <f t="shared" si="196"/>
        <v/>
      </c>
      <c r="BM338" s="276" t="str">
        <f t="shared" si="197"/>
        <v/>
      </c>
      <c r="BN338" s="276" t="str">
        <f t="shared" si="198"/>
        <v/>
      </c>
      <c r="BO338" s="276" t="str">
        <f t="shared" si="199"/>
        <v/>
      </c>
      <c r="BP338" s="277" t="str">
        <f t="shared" si="200"/>
        <v/>
      </c>
      <c r="BQ338" s="278"/>
      <c r="BR338" s="279"/>
      <c r="BS338" s="280"/>
      <c r="BT338" s="274">
        <f t="shared" si="201"/>
        <v>0</v>
      </c>
      <c r="BU338" s="275" t="str">
        <f t="shared" si="202"/>
        <v/>
      </c>
      <c r="BV338" s="276" t="str">
        <f t="shared" si="203"/>
        <v/>
      </c>
      <c r="BW338" s="276" t="str">
        <f t="shared" si="204"/>
        <v/>
      </c>
      <c r="BX338" s="276" t="str">
        <f t="shared" si="205"/>
        <v/>
      </c>
      <c r="BY338" s="276" t="str">
        <f t="shared" si="206"/>
        <v/>
      </c>
      <c r="BZ338" s="276" t="str">
        <f t="shared" si="207"/>
        <v/>
      </c>
      <c r="CA338" s="276" t="str">
        <f t="shared" si="208"/>
        <v/>
      </c>
      <c r="CB338" s="276" t="str">
        <f t="shared" si="209"/>
        <v/>
      </c>
      <c r="CC338" s="276" t="str">
        <f t="shared" si="210"/>
        <v/>
      </c>
      <c r="CD338" s="276" t="str">
        <f t="shared" si="211"/>
        <v/>
      </c>
      <c r="CE338" s="277" t="str">
        <f t="shared" si="212"/>
        <v/>
      </c>
      <c r="CF338" s="278"/>
      <c r="CG338" s="281"/>
      <c r="CH338" s="281"/>
      <c r="CI338" s="281"/>
      <c r="CJ338" s="280"/>
      <c r="CK338" s="282">
        <f t="shared" si="213"/>
        <v>0</v>
      </c>
      <c r="CL338" s="283">
        <f t="shared" si="214"/>
        <v>26760000</v>
      </c>
      <c r="CM338" s="284">
        <f t="shared" si="215"/>
        <v>0</v>
      </c>
      <c r="CN338" s="284">
        <f t="shared" si="216"/>
        <v>26759999</v>
      </c>
      <c r="CO338" s="284">
        <f t="shared" si="217"/>
        <v>1</v>
      </c>
      <c r="CP338" s="280">
        <f t="shared" si="218"/>
        <v>1</v>
      </c>
      <c r="CQ338" s="285"/>
      <c r="CR338" s="291"/>
      <c r="CS338" s="293"/>
      <c r="CV338" s="291"/>
      <c r="CW338" s="292"/>
      <c r="CX338" s="292"/>
      <c r="CY338" s="292"/>
      <c r="CZ338" s="292"/>
      <c r="DA338" s="292"/>
      <c r="DB338" s="292"/>
      <c r="DC338" s="292"/>
      <c r="DD338" s="292"/>
      <c r="DE338" s="293"/>
      <c r="DF338" s="291"/>
      <c r="DG338" s="292"/>
      <c r="DH338" s="292"/>
      <c r="DI338" s="292"/>
      <c r="DJ338" s="292"/>
      <c r="DK338" s="292"/>
      <c r="DL338" s="292"/>
      <c r="DM338" s="292"/>
      <c r="DN338" s="292"/>
      <c r="DO338" s="292"/>
      <c r="DP338" s="293"/>
      <c r="DQ338" s="141"/>
      <c r="DR338" s="291"/>
      <c r="DS338" s="292"/>
      <c r="DT338" s="292"/>
      <c r="DU338" s="292"/>
      <c r="DV338" s="292"/>
      <c r="DW338" s="292"/>
      <c r="DX338" s="292"/>
      <c r="DY338" s="292"/>
      <c r="DZ338" s="292"/>
      <c r="EA338" s="292"/>
      <c r="EB338" s="292"/>
      <c r="EC338" s="292"/>
      <c r="ED338" s="292"/>
      <c r="EE338" s="292"/>
      <c r="EF338" s="301"/>
      <c r="EG338" s="301"/>
      <c r="EH338" s="301"/>
      <c r="EI338" s="301"/>
      <c r="EJ338" s="301"/>
      <c r="EK338" s="301"/>
      <c r="EL338" s="301"/>
      <c r="EM338" s="301"/>
      <c r="EN338" s="301"/>
      <c r="EO338" s="317">
        <f t="shared" si="145"/>
        <v>0</v>
      </c>
      <c r="EP338" s="301"/>
      <c r="EQ338" s="293"/>
      <c r="ES338" s="288">
        <f t="shared" si="219"/>
        <v>2014</v>
      </c>
      <c r="ET338" s="289">
        <f t="shared" si="220"/>
        <v>0</v>
      </c>
      <c r="EU338" s="290">
        <f t="shared" si="221"/>
        <v>0</v>
      </c>
      <c r="EV338" s="290">
        <f t="shared" si="222"/>
        <v>0</v>
      </c>
      <c r="EW338" s="290">
        <f t="shared" si="223"/>
        <v>0</v>
      </c>
      <c r="EX338" s="291"/>
      <c r="EY338" s="292"/>
      <c r="EZ338" s="292"/>
      <c r="FA338" s="293"/>
      <c r="FB338" s="294">
        <f t="shared" si="224"/>
        <v>0</v>
      </c>
    </row>
    <row r="339" spans="1:158" s="287" customFormat="1" x14ac:dyDescent="0.15">
      <c r="A339" s="296">
        <v>325</v>
      </c>
      <c r="B339" s="297"/>
      <c r="C339" s="298" t="s">
        <v>161</v>
      </c>
      <c r="D339" s="248">
        <f>IF(C339="","",(VLOOKUP(C339,PD!A:B,2,FALSE)))</f>
        <v>12</v>
      </c>
      <c r="E339" s="299" t="s">
        <v>412</v>
      </c>
      <c r="F339" s="299" t="s">
        <v>1000</v>
      </c>
      <c r="G339" s="292" t="s">
        <v>1005</v>
      </c>
      <c r="H339" s="300">
        <v>11</v>
      </c>
      <c r="I339" s="292" t="s">
        <v>1002</v>
      </c>
      <c r="J339" s="300">
        <v>1</v>
      </c>
      <c r="K339" s="293"/>
      <c r="L339" s="291"/>
      <c r="M339" s="292" t="s">
        <v>397</v>
      </c>
      <c r="N339" s="301"/>
      <c r="O339" s="302">
        <v>1</v>
      </c>
      <c r="P339" s="300">
        <v>15</v>
      </c>
      <c r="Q339" s="303">
        <v>23</v>
      </c>
      <c r="R339" s="302">
        <v>1</v>
      </c>
      <c r="S339" s="292"/>
      <c r="T339" s="300"/>
      <c r="U339" s="293"/>
      <c r="V339" s="296" t="s">
        <v>225</v>
      </c>
      <c r="W339" s="292" t="s">
        <v>1003</v>
      </c>
      <c r="X339" s="292"/>
      <c r="Y339" s="292"/>
      <c r="Z339" s="303"/>
      <c r="AA339" s="291"/>
      <c r="AB339" s="300"/>
      <c r="AC339" s="293"/>
      <c r="AD339" s="304"/>
      <c r="AE339" s="301"/>
      <c r="AF339" s="296">
        <v>1</v>
      </c>
      <c r="AG339" s="297">
        <v>5</v>
      </c>
      <c r="AH339" s="305">
        <v>9.93</v>
      </c>
      <c r="AI339" s="306" t="s">
        <v>407</v>
      </c>
      <c r="AJ339" s="302">
        <v>22</v>
      </c>
      <c r="AK339" s="260">
        <f>IF(AJ339="","",(VLOOKUP(AJ339,償却率表!A:B,2,FALSE)))</f>
        <v>4.5999999999999999E-2</v>
      </c>
      <c r="AL339" s="307" t="s">
        <v>153</v>
      </c>
      <c r="AM339" s="262">
        <f>IF(AL339="","",(VLOOKUP(AL339,PD!G:H,2,FALSE)))</f>
        <v>1</v>
      </c>
      <c r="AN339" s="318" t="s">
        <v>1006</v>
      </c>
      <c r="AO339" s="309">
        <v>2006</v>
      </c>
      <c r="AP339" s="319" t="s">
        <v>1006</v>
      </c>
      <c r="AQ339" s="266">
        <v>2006</v>
      </c>
      <c r="AR339" s="267">
        <f t="shared" si="189"/>
        <v>8</v>
      </c>
      <c r="AS339" s="293">
        <v>2028</v>
      </c>
      <c r="AT339" s="311">
        <v>3383922</v>
      </c>
      <c r="AU339" s="312"/>
      <c r="AV339" s="313"/>
      <c r="AW339" s="314"/>
      <c r="AX339" s="296"/>
      <c r="AY339" s="315" t="s">
        <v>309</v>
      </c>
      <c r="AZ339" s="248">
        <f>IF(AY339="","",(VLOOKUP(AY339,PD!J:K,2,FALSE)))</f>
        <v>1</v>
      </c>
      <c r="BA339" s="300">
        <v>2014</v>
      </c>
      <c r="BB339" s="316">
        <f t="shared" si="152"/>
        <v>0</v>
      </c>
      <c r="BC339" s="291"/>
      <c r="BD339" s="292"/>
      <c r="BE339" s="301"/>
      <c r="BF339" s="274">
        <f t="shared" si="190"/>
        <v>0</v>
      </c>
      <c r="BG339" s="275" t="str">
        <f t="shared" si="191"/>
        <v/>
      </c>
      <c r="BH339" s="276" t="str">
        <f t="shared" si="192"/>
        <v/>
      </c>
      <c r="BI339" s="276" t="str">
        <f t="shared" si="193"/>
        <v/>
      </c>
      <c r="BJ339" s="276" t="str">
        <f t="shared" si="194"/>
        <v/>
      </c>
      <c r="BK339" s="276" t="str">
        <f t="shared" si="195"/>
        <v/>
      </c>
      <c r="BL339" s="276" t="str">
        <f t="shared" si="196"/>
        <v/>
      </c>
      <c r="BM339" s="276" t="str">
        <f t="shared" si="197"/>
        <v/>
      </c>
      <c r="BN339" s="276" t="str">
        <f t="shared" si="198"/>
        <v/>
      </c>
      <c r="BO339" s="276" t="str">
        <f t="shared" si="199"/>
        <v/>
      </c>
      <c r="BP339" s="277" t="str">
        <f t="shared" si="200"/>
        <v/>
      </c>
      <c r="BQ339" s="278"/>
      <c r="BR339" s="279"/>
      <c r="BS339" s="280"/>
      <c r="BT339" s="274">
        <f t="shared" si="201"/>
        <v>0</v>
      </c>
      <c r="BU339" s="275" t="str">
        <f t="shared" si="202"/>
        <v/>
      </c>
      <c r="BV339" s="276" t="str">
        <f t="shared" si="203"/>
        <v/>
      </c>
      <c r="BW339" s="276" t="str">
        <f t="shared" si="204"/>
        <v/>
      </c>
      <c r="BX339" s="276" t="str">
        <f t="shared" si="205"/>
        <v/>
      </c>
      <c r="BY339" s="276" t="str">
        <f t="shared" si="206"/>
        <v/>
      </c>
      <c r="BZ339" s="276" t="str">
        <f t="shared" si="207"/>
        <v/>
      </c>
      <c r="CA339" s="276" t="str">
        <f t="shared" si="208"/>
        <v/>
      </c>
      <c r="CB339" s="276" t="str">
        <f t="shared" si="209"/>
        <v/>
      </c>
      <c r="CC339" s="276" t="str">
        <f t="shared" si="210"/>
        <v/>
      </c>
      <c r="CD339" s="276" t="str">
        <f t="shared" si="211"/>
        <v/>
      </c>
      <c r="CE339" s="277" t="str">
        <f t="shared" si="212"/>
        <v/>
      </c>
      <c r="CF339" s="278"/>
      <c r="CG339" s="281"/>
      <c r="CH339" s="281"/>
      <c r="CI339" s="281"/>
      <c r="CJ339" s="280"/>
      <c r="CK339" s="282">
        <f t="shared" si="213"/>
        <v>0</v>
      </c>
      <c r="CL339" s="283">
        <f t="shared" si="214"/>
        <v>3383922</v>
      </c>
      <c r="CM339" s="284">
        <f t="shared" si="215"/>
        <v>155660</v>
      </c>
      <c r="CN339" s="284">
        <f t="shared" si="216"/>
        <v>1245280</v>
      </c>
      <c r="CO339" s="284">
        <f t="shared" si="217"/>
        <v>2138642</v>
      </c>
      <c r="CP339" s="280">
        <f t="shared" si="218"/>
        <v>2294302</v>
      </c>
      <c r="CQ339" s="285"/>
      <c r="CR339" s="291"/>
      <c r="CS339" s="293"/>
      <c r="CV339" s="291"/>
      <c r="CW339" s="292"/>
      <c r="CX339" s="292"/>
      <c r="CY339" s="292"/>
      <c r="CZ339" s="292"/>
      <c r="DA339" s="292"/>
      <c r="DB339" s="292"/>
      <c r="DC339" s="292"/>
      <c r="DD339" s="292"/>
      <c r="DE339" s="293"/>
      <c r="DF339" s="291"/>
      <c r="DG339" s="292"/>
      <c r="DH339" s="292"/>
      <c r="DI339" s="292"/>
      <c r="DJ339" s="292"/>
      <c r="DK339" s="292"/>
      <c r="DL339" s="292"/>
      <c r="DM339" s="292"/>
      <c r="DN339" s="292"/>
      <c r="DO339" s="292"/>
      <c r="DP339" s="293"/>
      <c r="DQ339" s="141"/>
      <c r="DR339" s="291"/>
      <c r="DS339" s="292"/>
      <c r="DT339" s="292"/>
      <c r="DU339" s="292"/>
      <c r="DV339" s="292"/>
      <c r="DW339" s="292"/>
      <c r="DX339" s="292"/>
      <c r="DY339" s="292"/>
      <c r="DZ339" s="292"/>
      <c r="EA339" s="292"/>
      <c r="EB339" s="292"/>
      <c r="EC339" s="292"/>
      <c r="ED339" s="292"/>
      <c r="EE339" s="292"/>
      <c r="EF339" s="301"/>
      <c r="EG339" s="301"/>
      <c r="EH339" s="301"/>
      <c r="EI339" s="301"/>
      <c r="EJ339" s="301"/>
      <c r="EK339" s="301"/>
      <c r="EL339" s="301"/>
      <c r="EM339" s="301"/>
      <c r="EN339" s="301"/>
      <c r="EO339" s="317">
        <f t="shared" si="145"/>
        <v>155660</v>
      </c>
      <c r="EP339" s="301"/>
      <c r="EQ339" s="293"/>
      <c r="ES339" s="288">
        <f t="shared" si="219"/>
        <v>2014</v>
      </c>
      <c r="ET339" s="289">
        <f t="shared" si="220"/>
        <v>0</v>
      </c>
      <c r="EU339" s="290">
        <f t="shared" si="221"/>
        <v>0</v>
      </c>
      <c r="EV339" s="290">
        <f t="shared" si="222"/>
        <v>0</v>
      </c>
      <c r="EW339" s="290">
        <f t="shared" si="223"/>
        <v>0</v>
      </c>
      <c r="EX339" s="291"/>
      <c r="EY339" s="292"/>
      <c r="EZ339" s="292"/>
      <c r="FA339" s="293"/>
      <c r="FB339" s="294">
        <f t="shared" si="224"/>
        <v>0</v>
      </c>
    </row>
    <row r="340" spans="1:158" s="287" customFormat="1" x14ac:dyDescent="0.15">
      <c r="A340" s="296">
        <v>326</v>
      </c>
      <c r="B340" s="297"/>
      <c r="C340" s="298" t="s">
        <v>161</v>
      </c>
      <c r="D340" s="248">
        <f>IF(C340="","",(VLOOKUP(C340,PD!A:B,2,FALSE)))</f>
        <v>12</v>
      </c>
      <c r="E340" s="299" t="s">
        <v>412</v>
      </c>
      <c r="F340" s="299" t="s">
        <v>1007</v>
      </c>
      <c r="G340" s="292" t="s">
        <v>1008</v>
      </c>
      <c r="H340" s="300">
        <v>11</v>
      </c>
      <c r="I340" s="292" t="s">
        <v>1009</v>
      </c>
      <c r="J340" s="300">
        <v>2</v>
      </c>
      <c r="K340" s="293"/>
      <c r="L340" s="291"/>
      <c r="M340" s="292" t="s">
        <v>397</v>
      </c>
      <c r="N340" s="301"/>
      <c r="O340" s="302">
        <v>1</v>
      </c>
      <c r="P340" s="300">
        <v>15</v>
      </c>
      <c r="Q340" s="303">
        <v>23</v>
      </c>
      <c r="R340" s="302">
        <v>1</v>
      </c>
      <c r="S340" s="292"/>
      <c r="T340" s="300"/>
      <c r="U340" s="293"/>
      <c r="V340" s="296" t="s">
        <v>225</v>
      </c>
      <c r="W340" s="292" t="s">
        <v>1010</v>
      </c>
      <c r="X340" s="292"/>
      <c r="Y340" s="292"/>
      <c r="Z340" s="303"/>
      <c r="AA340" s="291"/>
      <c r="AB340" s="300"/>
      <c r="AC340" s="293"/>
      <c r="AD340" s="304"/>
      <c r="AE340" s="301"/>
      <c r="AF340" s="296">
        <v>1</v>
      </c>
      <c r="AG340" s="297">
        <v>4</v>
      </c>
      <c r="AH340" s="305">
        <v>923</v>
      </c>
      <c r="AI340" s="306" t="s">
        <v>407</v>
      </c>
      <c r="AJ340" s="302">
        <v>34</v>
      </c>
      <c r="AK340" s="260">
        <f>IF(AJ340="","",(VLOOKUP(AJ340,償却率表!A:B,2,FALSE)))</f>
        <v>0.03</v>
      </c>
      <c r="AL340" s="307" t="s">
        <v>153</v>
      </c>
      <c r="AM340" s="262">
        <f>IF(AL340="","",(VLOOKUP(AL340,PD!G:H,2,FALSE)))</f>
        <v>1</v>
      </c>
      <c r="AN340" s="318" t="s">
        <v>1011</v>
      </c>
      <c r="AO340" s="309">
        <v>1993</v>
      </c>
      <c r="AP340" s="319" t="s">
        <v>1011</v>
      </c>
      <c r="AQ340" s="266">
        <v>1993</v>
      </c>
      <c r="AR340" s="267">
        <f t="shared" si="189"/>
        <v>21</v>
      </c>
      <c r="AS340" s="293">
        <v>2027</v>
      </c>
      <c r="AT340" s="311"/>
      <c r="AU340" s="312"/>
      <c r="AV340" s="313">
        <v>71260000</v>
      </c>
      <c r="AW340" s="314"/>
      <c r="AX340" s="296">
        <v>1</v>
      </c>
      <c r="AY340" s="315" t="s">
        <v>438</v>
      </c>
      <c r="AZ340" s="248">
        <f>IF(AY340="","",(VLOOKUP(AY340,PD!J:K,2,FALSE)))</f>
        <v>3</v>
      </c>
      <c r="BA340" s="300">
        <v>2014</v>
      </c>
      <c r="BB340" s="316">
        <f t="shared" si="152"/>
        <v>0</v>
      </c>
      <c r="BC340" s="291"/>
      <c r="BD340" s="292"/>
      <c r="BE340" s="301"/>
      <c r="BF340" s="274">
        <f t="shared" si="190"/>
        <v>0</v>
      </c>
      <c r="BG340" s="275" t="str">
        <f t="shared" si="191"/>
        <v/>
      </c>
      <c r="BH340" s="276" t="str">
        <f t="shared" si="192"/>
        <v/>
      </c>
      <c r="BI340" s="276" t="str">
        <f t="shared" si="193"/>
        <v/>
      </c>
      <c r="BJ340" s="276" t="str">
        <f t="shared" si="194"/>
        <v/>
      </c>
      <c r="BK340" s="276" t="str">
        <f t="shared" si="195"/>
        <v/>
      </c>
      <c r="BL340" s="276" t="str">
        <f t="shared" si="196"/>
        <v/>
      </c>
      <c r="BM340" s="276" t="str">
        <f t="shared" si="197"/>
        <v/>
      </c>
      <c r="BN340" s="276" t="str">
        <f t="shared" si="198"/>
        <v/>
      </c>
      <c r="BO340" s="276" t="str">
        <f t="shared" si="199"/>
        <v/>
      </c>
      <c r="BP340" s="277" t="str">
        <f t="shared" si="200"/>
        <v/>
      </c>
      <c r="BQ340" s="278"/>
      <c r="BR340" s="279"/>
      <c r="BS340" s="280"/>
      <c r="BT340" s="274">
        <f t="shared" si="201"/>
        <v>0</v>
      </c>
      <c r="BU340" s="275" t="str">
        <f t="shared" si="202"/>
        <v/>
      </c>
      <c r="BV340" s="276" t="str">
        <f t="shared" si="203"/>
        <v/>
      </c>
      <c r="BW340" s="276" t="str">
        <f t="shared" si="204"/>
        <v/>
      </c>
      <c r="BX340" s="276" t="str">
        <f t="shared" si="205"/>
        <v/>
      </c>
      <c r="BY340" s="276" t="str">
        <f t="shared" si="206"/>
        <v/>
      </c>
      <c r="BZ340" s="276" t="str">
        <f t="shared" si="207"/>
        <v/>
      </c>
      <c r="CA340" s="276" t="str">
        <f t="shared" si="208"/>
        <v/>
      </c>
      <c r="CB340" s="276" t="str">
        <f t="shared" si="209"/>
        <v/>
      </c>
      <c r="CC340" s="276" t="str">
        <f t="shared" si="210"/>
        <v/>
      </c>
      <c r="CD340" s="276" t="str">
        <f t="shared" si="211"/>
        <v/>
      </c>
      <c r="CE340" s="277" t="str">
        <f t="shared" si="212"/>
        <v/>
      </c>
      <c r="CF340" s="278"/>
      <c r="CG340" s="281"/>
      <c r="CH340" s="281"/>
      <c r="CI340" s="281"/>
      <c r="CJ340" s="280"/>
      <c r="CK340" s="282">
        <f t="shared" si="213"/>
        <v>0</v>
      </c>
      <c r="CL340" s="283">
        <f t="shared" si="214"/>
        <v>71260000</v>
      </c>
      <c r="CM340" s="284">
        <f t="shared" si="215"/>
        <v>2137800</v>
      </c>
      <c r="CN340" s="284">
        <f t="shared" si="216"/>
        <v>44893800</v>
      </c>
      <c r="CO340" s="284">
        <f t="shared" si="217"/>
        <v>26366200</v>
      </c>
      <c r="CP340" s="280">
        <f t="shared" si="218"/>
        <v>28504000</v>
      </c>
      <c r="CQ340" s="285"/>
      <c r="CR340" s="291"/>
      <c r="CS340" s="293"/>
      <c r="CV340" s="291"/>
      <c r="CW340" s="292"/>
      <c r="CX340" s="292"/>
      <c r="CY340" s="292"/>
      <c r="CZ340" s="292"/>
      <c r="DA340" s="292"/>
      <c r="DB340" s="292"/>
      <c r="DC340" s="292"/>
      <c r="DD340" s="292"/>
      <c r="DE340" s="293"/>
      <c r="DF340" s="291"/>
      <c r="DG340" s="292"/>
      <c r="DH340" s="292"/>
      <c r="DI340" s="292"/>
      <c r="DJ340" s="292"/>
      <c r="DK340" s="292"/>
      <c r="DL340" s="292"/>
      <c r="DM340" s="292"/>
      <c r="DN340" s="292"/>
      <c r="DO340" s="292"/>
      <c r="DP340" s="293"/>
      <c r="DQ340" s="141"/>
      <c r="DR340" s="291"/>
      <c r="DS340" s="292"/>
      <c r="DT340" s="292"/>
      <c r="DU340" s="292"/>
      <c r="DV340" s="292"/>
      <c r="DW340" s="292"/>
      <c r="DX340" s="292"/>
      <c r="DY340" s="292"/>
      <c r="DZ340" s="292"/>
      <c r="EA340" s="292"/>
      <c r="EB340" s="292"/>
      <c r="EC340" s="292"/>
      <c r="ED340" s="292"/>
      <c r="EE340" s="292"/>
      <c r="EF340" s="301"/>
      <c r="EG340" s="301"/>
      <c r="EH340" s="301"/>
      <c r="EI340" s="301"/>
      <c r="EJ340" s="301"/>
      <c r="EK340" s="301"/>
      <c r="EL340" s="301"/>
      <c r="EM340" s="301"/>
      <c r="EN340" s="301"/>
      <c r="EO340" s="317">
        <f t="shared" ref="EO340:EO389" si="225">CM340</f>
        <v>2137800</v>
      </c>
      <c r="EP340" s="301"/>
      <c r="EQ340" s="293"/>
      <c r="ES340" s="288">
        <f t="shared" si="219"/>
        <v>2014</v>
      </c>
      <c r="ET340" s="289">
        <f t="shared" si="220"/>
        <v>0</v>
      </c>
      <c r="EU340" s="290">
        <f t="shared" si="221"/>
        <v>0</v>
      </c>
      <c r="EV340" s="290">
        <f t="shared" si="222"/>
        <v>0</v>
      </c>
      <c r="EW340" s="290">
        <f t="shared" si="223"/>
        <v>0</v>
      </c>
      <c r="EX340" s="291"/>
      <c r="EY340" s="292"/>
      <c r="EZ340" s="292"/>
      <c r="FA340" s="293"/>
      <c r="FB340" s="294">
        <f t="shared" si="224"/>
        <v>0</v>
      </c>
    </row>
    <row r="341" spans="1:158" s="287" customFormat="1" x14ac:dyDescent="0.15">
      <c r="A341" s="296">
        <v>327</v>
      </c>
      <c r="B341" s="297"/>
      <c r="C341" s="298" t="s">
        <v>161</v>
      </c>
      <c r="D341" s="248">
        <f>IF(C341="","",(VLOOKUP(C341,PD!A:B,2,FALSE)))</f>
        <v>12</v>
      </c>
      <c r="E341" s="299" t="s">
        <v>412</v>
      </c>
      <c r="F341" s="299" t="s">
        <v>1007</v>
      </c>
      <c r="G341" s="292" t="s">
        <v>1008</v>
      </c>
      <c r="H341" s="300">
        <v>11</v>
      </c>
      <c r="I341" s="292" t="s">
        <v>1009</v>
      </c>
      <c r="J341" s="300">
        <v>2</v>
      </c>
      <c r="K341" s="293"/>
      <c r="L341" s="291"/>
      <c r="M341" s="292" t="s">
        <v>397</v>
      </c>
      <c r="N341" s="301"/>
      <c r="O341" s="302">
        <v>1</v>
      </c>
      <c r="P341" s="300">
        <v>15</v>
      </c>
      <c r="Q341" s="303">
        <v>23</v>
      </c>
      <c r="R341" s="302">
        <v>1</v>
      </c>
      <c r="S341" s="292"/>
      <c r="T341" s="300"/>
      <c r="U341" s="293"/>
      <c r="V341" s="296" t="s">
        <v>225</v>
      </c>
      <c r="W341" s="292" t="s">
        <v>1010</v>
      </c>
      <c r="X341" s="292"/>
      <c r="Y341" s="292"/>
      <c r="Z341" s="303"/>
      <c r="AA341" s="291"/>
      <c r="AB341" s="300"/>
      <c r="AC341" s="293"/>
      <c r="AD341" s="304"/>
      <c r="AE341" s="301"/>
      <c r="AF341" s="296">
        <v>1</v>
      </c>
      <c r="AG341" s="297">
        <v>4</v>
      </c>
      <c r="AH341" s="305">
        <v>515</v>
      </c>
      <c r="AI341" s="306" t="s">
        <v>407</v>
      </c>
      <c r="AJ341" s="302">
        <v>34</v>
      </c>
      <c r="AK341" s="260">
        <f>IF(AJ341="","",(VLOOKUP(AJ341,償却率表!A:B,2,FALSE)))</f>
        <v>0.03</v>
      </c>
      <c r="AL341" s="307" t="s">
        <v>153</v>
      </c>
      <c r="AM341" s="262">
        <f>IF(AL341="","",(VLOOKUP(AL341,PD!G:H,2,FALSE)))</f>
        <v>1</v>
      </c>
      <c r="AN341" s="318" t="s">
        <v>1011</v>
      </c>
      <c r="AO341" s="309">
        <v>1993</v>
      </c>
      <c r="AP341" s="319" t="s">
        <v>1011</v>
      </c>
      <c r="AQ341" s="266">
        <v>1993</v>
      </c>
      <c r="AR341" s="267">
        <f t="shared" si="189"/>
        <v>21</v>
      </c>
      <c r="AS341" s="293">
        <v>2027</v>
      </c>
      <c r="AT341" s="311"/>
      <c r="AU341" s="312"/>
      <c r="AV341" s="313">
        <v>55710000</v>
      </c>
      <c r="AW341" s="314"/>
      <c r="AX341" s="296">
        <v>1</v>
      </c>
      <c r="AY341" s="315" t="s">
        <v>438</v>
      </c>
      <c r="AZ341" s="248">
        <f>IF(AY341="","",(VLOOKUP(AY341,PD!J:K,2,FALSE)))</f>
        <v>3</v>
      </c>
      <c r="BA341" s="300">
        <v>2014</v>
      </c>
      <c r="BB341" s="316">
        <f t="shared" ref="BB341:BB390" si="226">FA341</f>
        <v>0</v>
      </c>
      <c r="BC341" s="291"/>
      <c r="BD341" s="292"/>
      <c r="BE341" s="301"/>
      <c r="BF341" s="274">
        <f t="shared" si="190"/>
        <v>0</v>
      </c>
      <c r="BG341" s="275" t="str">
        <f t="shared" si="191"/>
        <v/>
      </c>
      <c r="BH341" s="276" t="str">
        <f t="shared" si="192"/>
        <v/>
      </c>
      <c r="BI341" s="276" t="str">
        <f t="shared" si="193"/>
        <v/>
      </c>
      <c r="BJ341" s="276" t="str">
        <f t="shared" si="194"/>
        <v/>
      </c>
      <c r="BK341" s="276" t="str">
        <f t="shared" si="195"/>
        <v/>
      </c>
      <c r="BL341" s="276" t="str">
        <f t="shared" si="196"/>
        <v/>
      </c>
      <c r="BM341" s="276" t="str">
        <f t="shared" si="197"/>
        <v/>
      </c>
      <c r="BN341" s="276" t="str">
        <f t="shared" si="198"/>
        <v/>
      </c>
      <c r="BO341" s="276" t="str">
        <f t="shared" si="199"/>
        <v/>
      </c>
      <c r="BP341" s="277" t="str">
        <f t="shared" si="200"/>
        <v/>
      </c>
      <c r="BQ341" s="278"/>
      <c r="BR341" s="279"/>
      <c r="BS341" s="280"/>
      <c r="BT341" s="274">
        <f t="shared" si="201"/>
        <v>0</v>
      </c>
      <c r="BU341" s="275" t="str">
        <f t="shared" si="202"/>
        <v/>
      </c>
      <c r="BV341" s="276" t="str">
        <f t="shared" si="203"/>
        <v/>
      </c>
      <c r="BW341" s="276" t="str">
        <f t="shared" si="204"/>
        <v/>
      </c>
      <c r="BX341" s="276" t="str">
        <f t="shared" si="205"/>
        <v/>
      </c>
      <c r="BY341" s="276" t="str">
        <f t="shared" si="206"/>
        <v/>
      </c>
      <c r="BZ341" s="276" t="str">
        <f t="shared" si="207"/>
        <v/>
      </c>
      <c r="CA341" s="276" t="str">
        <f t="shared" si="208"/>
        <v/>
      </c>
      <c r="CB341" s="276" t="str">
        <f t="shared" si="209"/>
        <v/>
      </c>
      <c r="CC341" s="276" t="str">
        <f t="shared" si="210"/>
        <v/>
      </c>
      <c r="CD341" s="276" t="str">
        <f t="shared" si="211"/>
        <v/>
      </c>
      <c r="CE341" s="277" t="str">
        <f t="shared" si="212"/>
        <v/>
      </c>
      <c r="CF341" s="278"/>
      <c r="CG341" s="281"/>
      <c r="CH341" s="281"/>
      <c r="CI341" s="281"/>
      <c r="CJ341" s="280"/>
      <c r="CK341" s="282">
        <f t="shared" si="213"/>
        <v>0</v>
      </c>
      <c r="CL341" s="283">
        <f t="shared" si="214"/>
        <v>55710000</v>
      </c>
      <c r="CM341" s="284">
        <f t="shared" si="215"/>
        <v>1671300</v>
      </c>
      <c r="CN341" s="284">
        <f t="shared" si="216"/>
        <v>35097300</v>
      </c>
      <c r="CO341" s="284">
        <f t="shared" si="217"/>
        <v>20612700</v>
      </c>
      <c r="CP341" s="280">
        <f t="shared" si="218"/>
        <v>22284000</v>
      </c>
      <c r="CQ341" s="285"/>
      <c r="CR341" s="291"/>
      <c r="CS341" s="293"/>
      <c r="CV341" s="291"/>
      <c r="CW341" s="292"/>
      <c r="CX341" s="292"/>
      <c r="CY341" s="292"/>
      <c r="CZ341" s="292"/>
      <c r="DA341" s="292"/>
      <c r="DB341" s="292"/>
      <c r="DC341" s="292"/>
      <c r="DD341" s="292"/>
      <c r="DE341" s="293"/>
      <c r="DF341" s="291"/>
      <c r="DG341" s="292"/>
      <c r="DH341" s="292"/>
      <c r="DI341" s="292"/>
      <c r="DJ341" s="292"/>
      <c r="DK341" s="292"/>
      <c r="DL341" s="292"/>
      <c r="DM341" s="292"/>
      <c r="DN341" s="292"/>
      <c r="DO341" s="292"/>
      <c r="DP341" s="293"/>
      <c r="DQ341" s="141"/>
      <c r="DR341" s="291"/>
      <c r="DS341" s="292"/>
      <c r="DT341" s="292"/>
      <c r="DU341" s="292"/>
      <c r="DV341" s="292"/>
      <c r="DW341" s="292"/>
      <c r="DX341" s="292"/>
      <c r="DY341" s="292"/>
      <c r="DZ341" s="292"/>
      <c r="EA341" s="292"/>
      <c r="EB341" s="292"/>
      <c r="EC341" s="292"/>
      <c r="ED341" s="292"/>
      <c r="EE341" s="292"/>
      <c r="EF341" s="301"/>
      <c r="EG341" s="301"/>
      <c r="EH341" s="301"/>
      <c r="EI341" s="301"/>
      <c r="EJ341" s="301"/>
      <c r="EK341" s="301"/>
      <c r="EL341" s="301"/>
      <c r="EM341" s="301"/>
      <c r="EN341" s="301"/>
      <c r="EO341" s="317">
        <f t="shared" si="225"/>
        <v>1671300</v>
      </c>
      <c r="EP341" s="301"/>
      <c r="EQ341" s="293"/>
      <c r="ES341" s="288">
        <f t="shared" si="219"/>
        <v>2014</v>
      </c>
      <c r="ET341" s="289">
        <f t="shared" si="220"/>
        <v>0</v>
      </c>
      <c r="EU341" s="290">
        <f t="shared" si="221"/>
        <v>0</v>
      </c>
      <c r="EV341" s="290">
        <f t="shared" si="222"/>
        <v>0</v>
      </c>
      <c r="EW341" s="290">
        <f t="shared" si="223"/>
        <v>0</v>
      </c>
      <c r="EX341" s="291"/>
      <c r="EY341" s="292"/>
      <c r="EZ341" s="292"/>
      <c r="FA341" s="293"/>
      <c r="FB341" s="294">
        <f t="shared" si="224"/>
        <v>0</v>
      </c>
    </row>
    <row r="342" spans="1:158" s="287" customFormat="1" x14ac:dyDescent="0.15">
      <c r="A342" s="296">
        <v>328</v>
      </c>
      <c r="B342" s="297"/>
      <c r="C342" s="298" t="s">
        <v>161</v>
      </c>
      <c r="D342" s="248">
        <f>IF(C342="","",(VLOOKUP(C342,PD!A:B,2,FALSE)))</f>
        <v>12</v>
      </c>
      <c r="E342" s="299" t="s">
        <v>412</v>
      </c>
      <c r="F342" s="299" t="s">
        <v>1007</v>
      </c>
      <c r="G342" s="292" t="s">
        <v>1008</v>
      </c>
      <c r="H342" s="300">
        <v>11</v>
      </c>
      <c r="I342" s="292" t="s">
        <v>1009</v>
      </c>
      <c r="J342" s="300">
        <v>2</v>
      </c>
      <c r="K342" s="293"/>
      <c r="L342" s="291"/>
      <c r="M342" s="292" t="s">
        <v>397</v>
      </c>
      <c r="N342" s="301"/>
      <c r="O342" s="302">
        <v>1</v>
      </c>
      <c r="P342" s="300">
        <v>15</v>
      </c>
      <c r="Q342" s="303">
        <v>23</v>
      </c>
      <c r="R342" s="302">
        <v>1</v>
      </c>
      <c r="S342" s="292"/>
      <c r="T342" s="300"/>
      <c r="U342" s="293"/>
      <c r="V342" s="296" t="s">
        <v>225</v>
      </c>
      <c r="W342" s="292" t="s">
        <v>1010</v>
      </c>
      <c r="X342" s="292"/>
      <c r="Y342" s="292"/>
      <c r="Z342" s="303"/>
      <c r="AA342" s="291"/>
      <c r="AB342" s="300"/>
      <c r="AC342" s="293"/>
      <c r="AD342" s="304"/>
      <c r="AE342" s="301"/>
      <c r="AF342" s="296">
        <v>1</v>
      </c>
      <c r="AG342" s="297">
        <v>4</v>
      </c>
      <c r="AH342" s="305">
        <v>681</v>
      </c>
      <c r="AI342" s="306" t="s">
        <v>407</v>
      </c>
      <c r="AJ342" s="302">
        <v>34</v>
      </c>
      <c r="AK342" s="260">
        <f>IF(AJ342="","",(VLOOKUP(AJ342,償却率表!A:B,2,FALSE)))</f>
        <v>0.03</v>
      </c>
      <c r="AL342" s="307" t="s">
        <v>153</v>
      </c>
      <c r="AM342" s="262">
        <f>IF(AL342="","",(VLOOKUP(AL342,PD!G:H,2,FALSE)))</f>
        <v>1</v>
      </c>
      <c r="AN342" s="318" t="s">
        <v>1011</v>
      </c>
      <c r="AO342" s="309">
        <v>1993</v>
      </c>
      <c r="AP342" s="319" t="s">
        <v>1011</v>
      </c>
      <c r="AQ342" s="266">
        <v>1993</v>
      </c>
      <c r="AR342" s="267">
        <f t="shared" si="189"/>
        <v>21</v>
      </c>
      <c r="AS342" s="293">
        <v>2027</v>
      </c>
      <c r="AT342" s="311"/>
      <c r="AU342" s="312"/>
      <c r="AV342" s="313">
        <v>73670000</v>
      </c>
      <c r="AW342" s="314"/>
      <c r="AX342" s="296">
        <v>1</v>
      </c>
      <c r="AY342" s="315" t="s">
        <v>438</v>
      </c>
      <c r="AZ342" s="248">
        <f>IF(AY342="","",(VLOOKUP(AY342,PD!J:K,2,FALSE)))</f>
        <v>3</v>
      </c>
      <c r="BA342" s="300">
        <v>2014</v>
      </c>
      <c r="BB342" s="316">
        <f t="shared" si="226"/>
        <v>0</v>
      </c>
      <c r="BC342" s="291"/>
      <c r="BD342" s="292"/>
      <c r="BE342" s="301"/>
      <c r="BF342" s="274">
        <f t="shared" si="190"/>
        <v>0</v>
      </c>
      <c r="BG342" s="275" t="str">
        <f t="shared" si="191"/>
        <v/>
      </c>
      <c r="BH342" s="276" t="str">
        <f t="shared" si="192"/>
        <v/>
      </c>
      <c r="BI342" s="276" t="str">
        <f t="shared" si="193"/>
        <v/>
      </c>
      <c r="BJ342" s="276" t="str">
        <f t="shared" si="194"/>
        <v/>
      </c>
      <c r="BK342" s="276" t="str">
        <f t="shared" si="195"/>
        <v/>
      </c>
      <c r="BL342" s="276" t="str">
        <f t="shared" si="196"/>
        <v/>
      </c>
      <c r="BM342" s="276" t="str">
        <f t="shared" si="197"/>
        <v/>
      </c>
      <c r="BN342" s="276" t="str">
        <f t="shared" si="198"/>
        <v/>
      </c>
      <c r="BO342" s="276" t="str">
        <f t="shared" si="199"/>
        <v/>
      </c>
      <c r="BP342" s="277" t="str">
        <f t="shared" si="200"/>
        <v/>
      </c>
      <c r="BQ342" s="278"/>
      <c r="BR342" s="279"/>
      <c r="BS342" s="280"/>
      <c r="BT342" s="274">
        <f t="shared" si="201"/>
        <v>0</v>
      </c>
      <c r="BU342" s="275" t="str">
        <f t="shared" si="202"/>
        <v/>
      </c>
      <c r="BV342" s="276" t="str">
        <f t="shared" si="203"/>
        <v/>
      </c>
      <c r="BW342" s="276" t="str">
        <f t="shared" si="204"/>
        <v/>
      </c>
      <c r="BX342" s="276" t="str">
        <f t="shared" si="205"/>
        <v/>
      </c>
      <c r="BY342" s="276" t="str">
        <f t="shared" si="206"/>
        <v/>
      </c>
      <c r="BZ342" s="276" t="str">
        <f t="shared" si="207"/>
        <v/>
      </c>
      <c r="CA342" s="276" t="str">
        <f t="shared" si="208"/>
        <v/>
      </c>
      <c r="CB342" s="276" t="str">
        <f t="shared" si="209"/>
        <v/>
      </c>
      <c r="CC342" s="276" t="str">
        <f t="shared" si="210"/>
        <v/>
      </c>
      <c r="CD342" s="276" t="str">
        <f t="shared" si="211"/>
        <v/>
      </c>
      <c r="CE342" s="277" t="str">
        <f t="shared" si="212"/>
        <v/>
      </c>
      <c r="CF342" s="278"/>
      <c r="CG342" s="281"/>
      <c r="CH342" s="281"/>
      <c r="CI342" s="281"/>
      <c r="CJ342" s="280"/>
      <c r="CK342" s="282">
        <f t="shared" si="213"/>
        <v>0</v>
      </c>
      <c r="CL342" s="283">
        <f t="shared" si="214"/>
        <v>73670000</v>
      </c>
      <c r="CM342" s="284">
        <f t="shared" si="215"/>
        <v>2210100</v>
      </c>
      <c r="CN342" s="284">
        <f t="shared" si="216"/>
        <v>46412100</v>
      </c>
      <c r="CO342" s="284">
        <f t="shared" si="217"/>
        <v>27257900</v>
      </c>
      <c r="CP342" s="280">
        <f t="shared" si="218"/>
        <v>29468000</v>
      </c>
      <c r="CQ342" s="285"/>
      <c r="CR342" s="291"/>
      <c r="CS342" s="293"/>
      <c r="CV342" s="291"/>
      <c r="CW342" s="292"/>
      <c r="CX342" s="292"/>
      <c r="CY342" s="292"/>
      <c r="CZ342" s="292"/>
      <c r="DA342" s="292"/>
      <c r="DB342" s="292"/>
      <c r="DC342" s="292"/>
      <c r="DD342" s="292"/>
      <c r="DE342" s="293"/>
      <c r="DF342" s="291"/>
      <c r="DG342" s="292"/>
      <c r="DH342" s="292"/>
      <c r="DI342" s="292"/>
      <c r="DJ342" s="292"/>
      <c r="DK342" s="292"/>
      <c r="DL342" s="292"/>
      <c r="DM342" s="292"/>
      <c r="DN342" s="292"/>
      <c r="DO342" s="292"/>
      <c r="DP342" s="293"/>
      <c r="DQ342" s="141"/>
      <c r="DR342" s="291"/>
      <c r="DS342" s="292"/>
      <c r="DT342" s="292"/>
      <c r="DU342" s="292"/>
      <c r="DV342" s="292"/>
      <c r="DW342" s="292"/>
      <c r="DX342" s="292"/>
      <c r="DY342" s="292"/>
      <c r="DZ342" s="292"/>
      <c r="EA342" s="292"/>
      <c r="EB342" s="292"/>
      <c r="EC342" s="292"/>
      <c r="ED342" s="292"/>
      <c r="EE342" s="292"/>
      <c r="EF342" s="301"/>
      <c r="EG342" s="301"/>
      <c r="EH342" s="301"/>
      <c r="EI342" s="301"/>
      <c r="EJ342" s="301"/>
      <c r="EK342" s="301"/>
      <c r="EL342" s="301"/>
      <c r="EM342" s="301"/>
      <c r="EN342" s="301"/>
      <c r="EO342" s="317">
        <f t="shared" si="225"/>
        <v>2210100</v>
      </c>
      <c r="EP342" s="301"/>
      <c r="EQ342" s="293"/>
      <c r="ES342" s="288">
        <f t="shared" si="219"/>
        <v>2014</v>
      </c>
      <c r="ET342" s="289">
        <f t="shared" si="220"/>
        <v>0</v>
      </c>
      <c r="EU342" s="290">
        <f t="shared" si="221"/>
        <v>0</v>
      </c>
      <c r="EV342" s="290">
        <f t="shared" si="222"/>
        <v>0</v>
      </c>
      <c r="EW342" s="290">
        <f t="shared" si="223"/>
        <v>0</v>
      </c>
      <c r="EX342" s="291"/>
      <c r="EY342" s="292"/>
      <c r="EZ342" s="292"/>
      <c r="FA342" s="293"/>
      <c r="FB342" s="294">
        <f t="shared" si="224"/>
        <v>0</v>
      </c>
    </row>
    <row r="343" spans="1:158" s="287" customFormat="1" x14ac:dyDescent="0.15">
      <c r="A343" s="296">
        <v>329</v>
      </c>
      <c r="B343" s="297"/>
      <c r="C343" s="298" t="s">
        <v>161</v>
      </c>
      <c r="D343" s="248">
        <f>IF(C343="","",(VLOOKUP(C343,PD!A:B,2,FALSE)))</f>
        <v>12</v>
      </c>
      <c r="E343" s="299" t="s">
        <v>412</v>
      </c>
      <c r="F343" s="299" t="s">
        <v>1012</v>
      </c>
      <c r="G343" s="292" t="s">
        <v>1013</v>
      </c>
      <c r="H343" s="300">
        <v>11</v>
      </c>
      <c r="I343" s="292" t="s">
        <v>1014</v>
      </c>
      <c r="J343" s="300">
        <v>3</v>
      </c>
      <c r="K343" s="293"/>
      <c r="L343" s="291"/>
      <c r="M343" s="292" t="s">
        <v>397</v>
      </c>
      <c r="N343" s="301"/>
      <c r="O343" s="302">
        <v>1</v>
      </c>
      <c r="P343" s="300">
        <v>15</v>
      </c>
      <c r="Q343" s="303">
        <v>23</v>
      </c>
      <c r="R343" s="302">
        <v>1</v>
      </c>
      <c r="S343" s="292"/>
      <c r="T343" s="300"/>
      <c r="U343" s="293"/>
      <c r="V343" s="296" t="s">
        <v>225</v>
      </c>
      <c r="W343" s="292" t="s">
        <v>1015</v>
      </c>
      <c r="X343" s="292"/>
      <c r="Y343" s="292"/>
      <c r="Z343" s="303"/>
      <c r="AA343" s="291"/>
      <c r="AB343" s="300"/>
      <c r="AC343" s="293"/>
      <c r="AD343" s="304"/>
      <c r="AE343" s="301"/>
      <c r="AF343" s="296">
        <v>1</v>
      </c>
      <c r="AG343" s="297">
        <v>4</v>
      </c>
      <c r="AH343" s="305">
        <v>533.70000000000005</v>
      </c>
      <c r="AI343" s="306" t="s">
        <v>407</v>
      </c>
      <c r="AJ343" s="302">
        <v>34</v>
      </c>
      <c r="AK343" s="260">
        <f>IF(AJ343="","",(VLOOKUP(AJ343,償却率表!A:B,2,FALSE)))</f>
        <v>0.03</v>
      </c>
      <c r="AL343" s="307" t="s">
        <v>153</v>
      </c>
      <c r="AM343" s="262">
        <f>IF(AL343="","",(VLOOKUP(AL343,PD!G:H,2,FALSE)))</f>
        <v>1</v>
      </c>
      <c r="AN343" s="318" t="s">
        <v>1016</v>
      </c>
      <c r="AO343" s="309">
        <v>1988</v>
      </c>
      <c r="AP343" s="319" t="s">
        <v>1016</v>
      </c>
      <c r="AQ343" s="266">
        <v>1988</v>
      </c>
      <c r="AR343" s="267">
        <f t="shared" si="189"/>
        <v>26</v>
      </c>
      <c r="AS343" s="293">
        <v>2022</v>
      </c>
      <c r="AT343" s="311">
        <v>77000000</v>
      </c>
      <c r="AU343" s="312"/>
      <c r="AV343" s="313"/>
      <c r="AW343" s="314"/>
      <c r="AX343" s="296"/>
      <c r="AY343" s="315" t="s">
        <v>309</v>
      </c>
      <c r="AZ343" s="248">
        <f>IF(AY343="","",(VLOOKUP(AY343,PD!J:K,2,FALSE)))</f>
        <v>1</v>
      </c>
      <c r="BA343" s="300">
        <v>2014</v>
      </c>
      <c r="BB343" s="316">
        <f t="shared" si="226"/>
        <v>0</v>
      </c>
      <c r="BC343" s="291"/>
      <c r="BD343" s="292"/>
      <c r="BE343" s="301"/>
      <c r="BF343" s="274">
        <f t="shared" si="190"/>
        <v>0</v>
      </c>
      <c r="BG343" s="275" t="str">
        <f t="shared" si="191"/>
        <v/>
      </c>
      <c r="BH343" s="276" t="str">
        <f t="shared" si="192"/>
        <v/>
      </c>
      <c r="BI343" s="276" t="str">
        <f t="shared" si="193"/>
        <v/>
      </c>
      <c r="BJ343" s="276" t="str">
        <f t="shared" si="194"/>
        <v/>
      </c>
      <c r="BK343" s="276" t="str">
        <f t="shared" si="195"/>
        <v/>
      </c>
      <c r="BL343" s="276" t="str">
        <f t="shared" si="196"/>
        <v/>
      </c>
      <c r="BM343" s="276" t="str">
        <f t="shared" si="197"/>
        <v/>
      </c>
      <c r="BN343" s="276" t="str">
        <f t="shared" si="198"/>
        <v/>
      </c>
      <c r="BO343" s="276" t="str">
        <f t="shared" si="199"/>
        <v/>
      </c>
      <c r="BP343" s="277" t="str">
        <f t="shared" si="200"/>
        <v/>
      </c>
      <c r="BQ343" s="278"/>
      <c r="BR343" s="279"/>
      <c r="BS343" s="280"/>
      <c r="BT343" s="274">
        <f t="shared" si="201"/>
        <v>0</v>
      </c>
      <c r="BU343" s="275" t="str">
        <f t="shared" si="202"/>
        <v/>
      </c>
      <c r="BV343" s="276" t="str">
        <f t="shared" si="203"/>
        <v/>
      </c>
      <c r="BW343" s="276" t="str">
        <f t="shared" si="204"/>
        <v/>
      </c>
      <c r="BX343" s="276" t="str">
        <f t="shared" si="205"/>
        <v/>
      </c>
      <c r="BY343" s="276" t="str">
        <f t="shared" si="206"/>
        <v/>
      </c>
      <c r="BZ343" s="276" t="str">
        <f t="shared" si="207"/>
        <v/>
      </c>
      <c r="CA343" s="276" t="str">
        <f t="shared" si="208"/>
        <v/>
      </c>
      <c r="CB343" s="276" t="str">
        <f t="shared" si="209"/>
        <v/>
      </c>
      <c r="CC343" s="276" t="str">
        <f t="shared" si="210"/>
        <v/>
      </c>
      <c r="CD343" s="276" t="str">
        <f t="shared" si="211"/>
        <v/>
      </c>
      <c r="CE343" s="277" t="str">
        <f t="shared" si="212"/>
        <v/>
      </c>
      <c r="CF343" s="278"/>
      <c r="CG343" s="281"/>
      <c r="CH343" s="281"/>
      <c r="CI343" s="281"/>
      <c r="CJ343" s="280"/>
      <c r="CK343" s="282">
        <f t="shared" si="213"/>
        <v>0</v>
      </c>
      <c r="CL343" s="283">
        <f t="shared" si="214"/>
        <v>77000000</v>
      </c>
      <c r="CM343" s="284">
        <f t="shared" si="215"/>
        <v>2310000</v>
      </c>
      <c r="CN343" s="284">
        <f t="shared" si="216"/>
        <v>60060000</v>
      </c>
      <c r="CO343" s="284">
        <f t="shared" si="217"/>
        <v>16940000</v>
      </c>
      <c r="CP343" s="280">
        <f t="shared" si="218"/>
        <v>19250000</v>
      </c>
      <c r="CQ343" s="285"/>
      <c r="CR343" s="291"/>
      <c r="CS343" s="293"/>
      <c r="CV343" s="291"/>
      <c r="CW343" s="292"/>
      <c r="CX343" s="292"/>
      <c r="CY343" s="292"/>
      <c r="CZ343" s="292"/>
      <c r="DA343" s="292"/>
      <c r="DB343" s="292"/>
      <c r="DC343" s="292"/>
      <c r="DD343" s="292"/>
      <c r="DE343" s="293"/>
      <c r="DF343" s="291"/>
      <c r="DG343" s="292"/>
      <c r="DH343" s="292"/>
      <c r="DI343" s="292"/>
      <c r="DJ343" s="292"/>
      <c r="DK343" s="292"/>
      <c r="DL343" s="292"/>
      <c r="DM343" s="292"/>
      <c r="DN343" s="292"/>
      <c r="DO343" s="292"/>
      <c r="DP343" s="293"/>
      <c r="DQ343" s="141"/>
      <c r="DR343" s="291"/>
      <c r="DS343" s="292"/>
      <c r="DT343" s="292"/>
      <c r="DU343" s="292"/>
      <c r="DV343" s="292"/>
      <c r="DW343" s="292"/>
      <c r="DX343" s="292"/>
      <c r="DY343" s="292"/>
      <c r="DZ343" s="292"/>
      <c r="EA343" s="292"/>
      <c r="EB343" s="292"/>
      <c r="EC343" s="292"/>
      <c r="ED343" s="292"/>
      <c r="EE343" s="292"/>
      <c r="EF343" s="301"/>
      <c r="EG343" s="301"/>
      <c r="EH343" s="301"/>
      <c r="EI343" s="301"/>
      <c r="EJ343" s="301"/>
      <c r="EK343" s="301"/>
      <c r="EL343" s="301"/>
      <c r="EM343" s="301"/>
      <c r="EN343" s="301"/>
      <c r="EO343" s="317">
        <f t="shared" si="225"/>
        <v>2310000</v>
      </c>
      <c r="EP343" s="301"/>
      <c r="EQ343" s="293"/>
      <c r="ES343" s="288">
        <f t="shared" si="219"/>
        <v>2014</v>
      </c>
      <c r="ET343" s="289">
        <f t="shared" si="220"/>
        <v>0</v>
      </c>
      <c r="EU343" s="290">
        <f t="shared" si="221"/>
        <v>0</v>
      </c>
      <c r="EV343" s="290">
        <f t="shared" si="222"/>
        <v>0</v>
      </c>
      <c r="EW343" s="290">
        <f t="shared" si="223"/>
        <v>0</v>
      </c>
      <c r="EX343" s="291"/>
      <c r="EY343" s="292"/>
      <c r="EZ343" s="292"/>
      <c r="FA343" s="293"/>
      <c r="FB343" s="294">
        <f t="shared" si="224"/>
        <v>0</v>
      </c>
    </row>
    <row r="344" spans="1:158" s="287" customFormat="1" x14ac:dyDescent="0.15">
      <c r="A344" s="296">
        <v>330</v>
      </c>
      <c r="B344" s="297"/>
      <c r="C344" s="298" t="s">
        <v>161</v>
      </c>
      <c r="D344" s="248">
        <f>IF(C344="","",(VLOOKUP(C344,PD!A:B,2,FALSE)))</f>
        <v>12</v>
      </c>
      <c r="E344" s="299" t="s">
        <v>412</v>
      </c>
      <c r="F344" s="299" t="s">
        <v>1017</v>
      </c>
      <c r="G344" s="292" t="s">
        <v>853</v>
      </c>
      <c r="H344" s="300">
        <v>11</v>
      </c>
      <c r="I344" s="292" t="s">
        <v>1018</v>
      </c>
      <c r="J344" s="300">
        <v>1</v>
      </c>
      <c r="K344" s="293"/>
      <c r="L344" s="291"/>
      <c r="M344" s="292" t="s">
        <v>397</v>
      </c>
      <c r="N344" s="301"/>
      <c r="O344" s="302">
        <v>1</v>
      </c>
      <c r="P344" s="300">
        <v>15</v>
      </c>
      <c r="Q344" s="303">
        <v>23</v>
      </c>
      <c r="R344" s="302">
        <v>1</v>
      </c>
      <c r="S344" s="292"/>
      <c r="T344" s="300"/>
      <c r="U344" s="293"/>
      <c r="V344" s="296" t="s">
        <v>225</v>
      </c>
      <c r="W344" s="292" t="s">
        <v>1019</v>
      </c>
      <c r="X344" s="292"/>
      <c r="Y344" s="292"/>
      <c r="Z344" s="303"/>
      <c r="AA344" s="291"/>
      <c r="AB344" s="300"/>
      <c r="AC344" s="293"/>
      <c r="AD344" s="304"/>
      <c r="AE344" s="301"/>
      <c r="AF344" s="296">
        <v>3</v>
      </c>
      <c r="AG344" s="297">
        <v>2</v>
      </c>
      <c r="AH344" s="305">
        <v>7304.61</v>
      </c>
      <c r="AI344" s="306" t="s">
        <v>407</v>
      </c>
      <c r="AJ344" s="302">
        <v>47</v>
      </c>
      <c r="AK344" s="260">
        <f>IF(AJ344="","",(VLOOKUP(AJ344,償却率表!A:B,2,FALSE)))</f>
        <v>2.1999999999999999E-2</v>
      </c>
      <c r="AL344" s="307" t="s">
        <v>153</v>
      </c>
      <c r="AM344" s="262">
        <f>IF(AL344="","",(VLOOKUP(AL344,PD!G:H,2,FALSE)))</f>
        <v>1</v>
      </c>
      <c r="AN344" s="318" t="s">
        <v>1020</v>
      </c>
      <c r="AO344" s="309">
        <v>1996</v>
      </c>
      <c r="AP344" s="319" t="s">
        <v>1020</v>
      </c>
      <c r="AQ344" s="266">
        <v>1996</v>
      </c>
      <c r="AR344" s="267">
        <f t="shared" si="189"/>
        <v>18</v>
      </c>
      <c r="AS344" s="293">
        <v>2043</v>
      </c>
      <c r="AT344" s="311">
        <v>2029530000</v>
      </c>
      <c r="AU344" s="312"/>
      <c r="AV344" s="313"/>
      <c r="AW344" s="314"/>
      <c r="AX344" s="296"/>
      <c r="AY344" s="315" t="s">
        <v>309</v>
      </c>
      <c r="AZ344" s="248">
        <f>IF(AY344="","",(VLOOKUP(AY344,PD!J:K,2,FALSE)))</f>
        <v>1</v>
      </c>
      <c r="BA344" s="300">
        <v>2014</v>
      </c>
      <c r="BB344" s="316">
        <f t="shared" si="226"/>
        <v>0</v>
      </c>
      <c r="BC344" s="291"/>
      <c r="BD344" s="292"/>
      <c r="BE344" s="301"/>
      <c r="BF344" s="274">
        <f t="shared" si="190"/>
        <v>0</v>
      </c>
      <c r="BG344" s="275" t="str">
        <f t="shared" si="191"/>
        <v/>
      </c>
      <c r="BH344" s="276" t="str">
        <f t="shared" si="192"/>
        <v/>
      </c>
      <c r="BI344" s="276" t="str">
        <f t="shared" si="193"/>
        <v/>
      </c>
      <c r="BJ344" s="276" t="str">
        <f t="shared" si="194"/>
        <v/>
      </c>
      <c r="BK344" s="276" t="str">
        <f t="shared" si="195"/>
        <v/>
      </c>
      <c r="BL344" s="276" t="str">
        <f t="shared" si="196"/>
        <v/>
      </c>
      <c r="BM344" s="276" t="str">
        <f t="shared" si="197"/>
        <v/>
      </c>
      <c r="BN344" s="276" t="str">
        <f t="shared" si="198"/>
        <v/>
      </c>
      <c r="BO344" s="276" t="str">
        <f t="shared" si="199"/>
        <v/>
      </c>
      <c r="BP344" s="277" t="str">
        <f t="shared" si="200"/>
        <v/>
      </c>
      <c r="BQ344" s="278"/>
      <c r="BR344" s="279"/>
      <c r="BS344" s="280"/>
      <c r="BT344" s="274">
        <f t="shared" si="201"/>
        <v>0</v>
      </c>
      <c r="BU344" s="275" t="str">
        <f t="shared" si="202"/>
        <v/>
      </c>
      <c r="BV344" s="276" t="str">
        <f t="shared" si="203"/>
        <v/>
      </c>
      <c r="BW344" s="276" t="str">
        <f t="shared" si="204"/>
        <v/>
      </c>
      <c r="BX344" s="276" t="str">
        <f t="shared" si="205"/>
        <v/>
      </c>
      <c r="BY344" s="276" t="str">
        <f t="shared" si="206"/>
        <v/>
      </c>
      <c r="BZ344" s="276" t="str">
        <f t="shared" si="207"/>
        <v/>
      </c>
      <c r="CA344" s="276" t="str">
        <f t="shared" si="208"/>
        <v/>
      </c>
      <c r="CB344" s="276" t="str">
        <f t="shared" si="209"/>
        <v/>
      </c>
      <c r="CC344" s="276" t="str">
        <f t="shared" si="210"/>
        <v/>
      </c>
      <c r="CD344" s="276" t="str">
        <f t="shared" si="211"/>
        <v/>
      </c>
      <c r="CE344" s="277" t="str">
        <f t="shared" si="212"/>
        <v/>
      </c>
      <c r="CF344" s="278"/>
      <c r="CG344" s="281"/>
      <c r="CH344" s="281"/>
      <c r="CI344" s="281"/>
      <c r="CJ344" s="280"/>
      <c r="CK344" s="282">
        <f t="shared" si="213"/>
        <v>0</v>
      </c>
      <c r="CL344" s="283">
        <f t="shared" si="214"/>
        <v>2029530000</v>
      </c>
      <c r="CM344" s="284">
        <f t="shared" si="215"/>
        <v>44649660</v>
      </c>
      <c r="CN344" s="284">
        <f t="shared" si="216"/>
        <v>803693880</v>
      </c>
      <c r="CO344" s="284">
        <f t="shared" si="217"/>
        <v>1225836120</v>
      </c>
      <c r="CP344" s="280">
        <f t="shared" si="218"/>
        <v>1270485780</v>
      </c>
      <c r="CQ344" s="285"/>
      <c r="CR344" s="291"/>
      <c r="CS344" s="293"/>
      <c r="CV344" s="291"/>
      <c r="CW344" s="292"/>
      <c r="CX344" s="292"/>
      <c r="CY344" s="292"/>
      <c r="CZ344" s="292"/>
      <c r="DA344" s="292"/>
      <c r="DB344" s="292"/>
      <c r="DC344" s="292"/>
      <c r="DD344" s="292"/>
      <c r="DE344" s="293"/>
      <c r="DF344" s="291"/>
      <c r="DG344" s="292"/>
      <c r="DH344" s="292"/>
      <c r="DI344" s="292"/>
      <c r="DJ344" s="292"/>
      <c r="DK344" s="292"/>
      <c r="DL344" s="292"/>
      <c r="DM344" s="292"/>
      <c r="DN344" s="292"/>
      <c r="DO344" s="292"/>
      <c r="DP344" s="293"/>
      <c r="DQ344" s="141"/>
      <c r="DR344" s="291"/>
      <c r="DS344" s="292"/>
      <c r="DT344" s="292"/>
      <c r="DU344" s="292"/>
      <c r="DV344" s="292"/>
      <c r="DW344" s="292"/>
      <c r="DX344" s="292"/>
      <c r="DY344" s="292"/>
      <c r="DZ344" s="292"/>
      <c r="EA344" s="292"/>
      <c r="EB344" s="292"/>
      <c r="EC344" s="292"/>
      <c r="ED344" s="292"/>
      <c r="EE344" s="292"/>
      <c r="EF344" s="301"/>
      <c r="EG344" s="301"/>
      <c r="EH344" s="301"/>
      <c r="EI344" s="301"/>
      <c r="EJ344" s="301"/>
      <c r="EK344" s="301"/>
      <c r="EL344" s="301"/>
      <c r="EM344" s="301"/>
      <c r="EN344" s="301"/>
      <c r="EO344" s="317">
        <f t="shared" si="225"/>
        <v>44649660</v>
      </c>
      <c r="EP344" s="301"/>
      <c r="EQ344" s="293"/>
      <c r="ES344" s="288">
        <f t="shared" si="219"/>
        <v>2014</v>
      </c>
      <c r="ET344" s="289">
        <f t="shared" si="220"/>
        <v>0</v>
      </c>
      <c r="EU344" s="290">
        <f t="shared" si="221"/>
        <v>0</v>
      </c>
      <c r="EV344" s="290">
        <f t="shared" si="222"/>
        <v>0</v>
      </c>
      <c r="EW344" s="290">
        <f t="shared" si="223"/>
        <v>0</v>
      </c>
      <c r="EX344" s="291"/>
      <c r="EY344" s="292"/>
      <c r="EZ344" s="292"/>
      <c r="FA344" s="293"/>
      <c r="FB344" s="294">
        <f t="shared" si="224"/>
        <v>0</v>
      </c>
    </row>
    <row r="345" spans="1:158" s="287" customFormat="1" x14ac:dyDescent="0.15">
      <c r="A345" s="296">
        <v>331</v>
      </c>
      <c r="B345" s="297"/>
      <c r="C345" s="298" t="s">
        <v>161</v>
      </c>
      <c r="D345" s="248">
        <f>IF(C345="","",(VLOOKUP(C345,PD!A:B,2,FALSE)))</f>
        <v>12</v>
      </c>
      <c r="E345" s="299" t="s">
        <v>412</v>
      </c>
      <c r="F345" s="299" t="s">
        <v>1017</v>
      </c>
      <c r="G345" s="292" t="s">
        <v>559</v>
      </c>
      <c r="H345" s="300">
        <v>11</v>
      </c>
      <c r="I345" s="292" t="s">
        <v>1018</v>
      </c>
      <c r="J345" s="300">
        <v>1</v>
      </c>
      <c r="K345" s="293"/>
      <c r="L345" s="291"/>
      <c r="M345" s="292" t="s">
        <v>397</v>
      </c>
      <c r="N345" s="301"/>
      <c r="O345" s="302">
        <v>1</v>
      </c>
      <c r="P345" s="300">
        <v>15</v>
      </c>
      <c r="Q345" s="303">
        <v>23</v>
      </c>
      <c r="R345" s="302">
        <v>1</v>
      </c>
      <c r="S345" s="292"/>
      <c r="T345" s="300"/>
      <c r="U345" s="293"/>
      <c r="V345" s="296" t="s">
        <v>225</v>
      </c>
      <c r="W345" s="292" t="s">
        <v>1019</v>
      </c>
      <c r="X345" s="292"/>
      <c r="Y345" s="292"/>
      <c r="Z345" s="303"/>
      <c r="AA345" s="291"/>
      <c r="AB345" s="300"/>
      <c r="AC345" s="293"/>
      <c r="AD345" s="304"/>
      <c r="AE345" s="301"/>
      <c r="AF345" s="296">
        <v>1</v>
      </c>
      <c r="AG345" s="297">
        <v>2</v>
      </c>
      <c r="AH345" s="305">
        <v>34.24</v>
      </c>
      <c r="AI345" s="306" t="s">
        <v>407</v>
      </c>
      <c r="AJ345" s="302">
        <v>38</v>
      </c>
      <c r="AK345" s="260">
        <f>IF(AJ345="","",(VLOOKUP(AJ345,償却率表!A:B,2,FALSE)))</f>
        <v>2.7E-2</v>
      </c>
      <c r="AL345" s="307" t="s">
        <v>153</v>
      </c>
      <c r="AM345" s="262">
        <f>IF(AL345="","",(VLOOKUP(AL345,PD!G:H,2,FALSE)))</f>
        <v>1</v>
      </c>
      <c r="AN345" s="318" t="s">
        <v>1020</v>
      </c>
      <c r="AO345" s="309">
        <v>1996</v>
      </c>
      <c r="AP345" s="319" t="s">
        <v>1020</v>
      </c>
      <c r="AQ345" s="266">
        <v>1996</v>
      </c>
      <c r="AR345" s="267">
        <f t="shared" si="189"/>
        <v>18</v>
      </c>
      <c r="AS345" s="293">
        <v>2034</v>
      </c>
      <c r="AT345" s="311">
        <v>21850000</v>
      </c>
      <c r="AU345" s="312"/>
      <c r="AV345" s="313"/>
      <c r="AW345" s="314"/>
      <c r="AX345" s="296"/>
      <c r="AY345" s="315" t="s">
        <v>309</v>
      </c>
      <c r="AZ345" s="248">
        <f>IF(AY345="","",(VLOOKUP(AY345,PD!J:K,2,FALSE)))</f>
        <v>1</v>
      </c>
      <c r="BA345" s="300">
        <v>2014</v>
      </c>
      <c r="BB345" s="316">
        <f t="shared" si="226"/>
        <v>0</v>
      </c>
      <c r="BC345" s="291"/>
      <c r="BD345" s="292"/>
      <c r="BE345" s="301"/>
      <c r="BF345" s="274">
        <f t="shared" si="190"/>
        <v>0</v>
      </c>
      <c r="BG345" s="275" t="str">
        <f t="shared" si="191"/>
        <v/>
      </c>
      <c r="BH345" s="276" t="str">
        <f t="shared" si="192"/>
        <v/>
      </c>
      <c r="BI345" s="276" t="str">
        <f t="shared" si="193"/>
        <v/>
      </c>
      <c r="BJ345" s="276" t="str">
        <f t="shared" si="194"/>
        <v/>
      </c>
      <c r="BK345" s="276" t="str">
        <f t="shared" si="195"/>
        <v/>
      </c>
      <c r="BL345" s="276" t="str">
        <f t="shared" si="196"/>
        <v/>
      </c>
      <c r="BM345" s="276" t="str">
        <f t="shared" si="197"/>
        <v/>
      </c>
      <c r="BN345" s="276" t="str">
        <f t="shared" si="198"/>
        <v/>
      </c>
      <c r="BO345" s="276" t="str">
        <f t="shared" si="199"/>
        <v/>
      </c>
      <c r="BP345" s="277" t="str">
        <f t="shared" si="200"/>
        <v/>
      </c>
      <c r="BQ345" s="278"/>
      <c r="BR345" s="279"/>
      <c r="BS345" s="280"/>
      <c r="BT345" s="274">
        <f t="shared" si="201"/>
        <v>0</v>
      </c>
      <c r="BU345" s="275" t="str">
        <f t="shared" si="202"/>
        <v/>
      </c>
      <c r="BV345" s="276" t="str">
        <f t="shared" si="203"/>
        <v/>
      </c>
      <c r="BW345" s="276" t="str">
        <f t="shared" si="204"/>
        <v/>
      </c>
      <c r="BX345" s="276" t="str">
        <f t="shared" si="205"/>
        <v/>
      </c>
      <c r="BY345" s="276" t="str">
        <f t="shared" si="206"/>
        <v/>
      </c>
      <c r="BZ345" s="276" t="str">
        <f t="shared" si="207"/>
        <v/>
      </c>
      <c r="CA345" s="276" t="str">
        <f t="shared" si="208"/>
        <v/>
      </c>
      <c r="CB345" s="276" t="str">
        <f t="shared" si="209"/>
        <v/>
      </c>
      <c r="CC345" s="276" t="str">
        <f t="shared" si="210"/>
        <v/>
      </c>
      <c r="CD345" s="276" t="str">
        <f t="shared" si="211"/>
        <v/>
      </c>
      <c r="CE345" s="277" t="str">
        <f t="shared" si="212"/>
        <v/>
      </c>
      <c r="CF345" s="278"/>
      <c r="CG345" s="281"/>
      <c r="CH345" s="281"/>
      <c r="CI345" s="281"/>
      <c r="CJ345" s="280"/>
      <c r="CK345" s="282">
        <f t="shared" si="213"/>
        <v>0</v>
      </c>
      <c r="CL345" s="283">
        <f t="shared" si="214"/>
        <v>21850000</v>
      </c>
      <c r="CM345" s="284">
        <f t="shared" si="215"/>
        <v>589950</v>
      </c>
      <c r="CN345" s="284">
        <f t="shared" si="216"/>
        <v>10619100</v>
      </c>
      <c r="CO345" s="284">
        <f t="shared" si="217"/>
        <v>11230900</v>
      </c>
      <c r="CP345" s="280">
        <f t="shared" si="218"/>
        <v>11820850</v>
      </c>
      <c r="CQ345" s="285"/>
      <c r="CR345" s="291"/>
      <c r="CS345" s="293"/>
      <c r="CV345" s="291"/>
      <c r="CW345" s="292"/>
      <c r="CX345" s="292"/>
      <c r="CY345" s="292"/>
      <c r="CZ345" s="292"/>
      <c r="DA345" s="292"/>
      <c r="DB345" s="292"/>
      <c r="DC345" s="292"/>
      <c r="DD345" s="292"/>
      <c r="DE345" s="293"/>
      <c r="DF345" s="291"/>
      <c r="DG345" s="292"/>
      <c r="DH345" s="292"/>
      <c r="DI345" s="292"/>
      <c r="DJ345" s="292"/>
      <c r="DK345" s="292"/>
      <c r="DL345" s="292"/>
      <c r="DM345" s="292"/>
      <c r="DN345" s="292"/>
      <c r="DO345" s="292"/>
      <c r="DP345" s="293"/>
      <c r="DQ345" s="141"/>
      <c r="DR345" s="291"/>
      <c r="DS345" s="292"/>
      <c r="DT345" s="292"/>
      <c r="DU345" s="292"/>
      <c r="DV345" s="292"/>
      <c r="DW345" s="292"/>
      <c r="DX345" s="292"/>
      <c r="DY345" s="292"/>
      <c r="DZ345" s="292"/>
      <c r="EA345" s="292"/>
      <c r="EB345" s="292"/>
      <c r="EC345" s="292"/>
      <c r="ED345" s="292"/>
      <c r="EE345" s="292"/>
      <c r="EF345" s="301"/>
      <c r="EG345" s="301"/>
      <c r="EH345" s="301"/>
      <c r="EI345" s="301"/>
      <c r="EJ345" s="301"/>
      <c r="EK345" s="301"/>
      <c r="EL345" s="301"/>
      <c r="EM345" s="301"/>
      <c r="EN345" s="301"/>
      <c r="EO345" s="317">
        <f t="shared" si="225"/>
        <v>589950</v>
      </c>
      <c r="EP345" s="301"/>
      <c r="EQ345" s="293"/>
      <c r="ES345" s="288">
        <f t="shared" si="219"/>
        <v>2014</v>
      </c>
      <c r="ET345" s="289">
        <f t="shared" si="220"/>
        <v>0</v>
      </c>
      <c r="EU345" s="290">
        <f t="shared" si="221"/>
        <v>0</v>
      </c>
      <c r="EV345" s="290">
        <f t="shared" si="222"/>
        <v>0</v>
      </c>
      <c r="EW345" s="290">
        <f t="shared" si="223"/>
        <v>0</v>
      </c>
      <c r="EX345" s="291"/>
      <c r="EY345" s="292"/>
      <c r="EZ345" s="292"/>
      <c r="FA345" s="293"/>
      <c r="FB345" s="294">
        <f t="shared" si="224"/>
        <v>0</v>
      </c>
    </row>
    <row r="346" spans="1:158" s="287" customFormat="1" x14ac:dyDescent="0.15">
      <c r="A346" s="296">
        <v>332</v>
      </c>
      <c r="B346" s="297"/>
      <c r="C346" s="298" t="s">
        <v>161</v>
      </c>
      <c r="D346" s="248">
        <f>IF(C346="","",(VLOOKUP(C346,PD!A:B,2,FALSE)))</f>
        <v>12</v>
      </c>
      <c r="E346" s="299" t="s">
        <v>412</v>
      </c>
      <c r="F346" s="299" t="s">
        <v>1017</v>
      </c>
      <c r="G346" s="292" t="s">
        <v>420</v>
      </c>
      <c r="H346" s="300">
        <v>11</v>
      </c>
      <c r="I346" s="292" t="s">
        <v>1018</v>
      </c>
      <c r="J346" s="300">
        <v>1</v>
      </c>
      <c r="K346" s="293"/>
      <c r="L346" s="291"/>
      <c r="M346" s="292" t="s">
        <v>397</v>
      </c>
      <c r="N346" s="301"/>
      <c r="O346" s="302">
        <v>1</v>
      </c>
      <c r="P346" s="300">
        <v>15</v>
      </c>
      <c r="Q346" s="303">
        <v>23</v>
      </c>
      <c r="R346" s="302">
        <v>1</v>
      </c>
      <c r="S346" s="292"/>
      <c r="T346" s="300"/>
      <c r="U346" s="293"/>
      <c r="V346" s="296" t="s">
        <v>225</v>
      </c>
      <c r="W346" s="292" t="s">
        <v>1019</v>
      </c>
      <c r="X346" s="292"/>
      <c r="Y346" s="292"/>
      <c r="Z346" s="303"/>
      <c r="AA346" s="291"/>
      <c r="AB346" s="300"/>
      <c r="AC346" s="293"/>
      <c r="AD346" s="304"/>
      <c r="AE346" s="301"/>
      <c r="AF346" s="296">
        <v>1</v>
      </c>
      <c r="AG346" s="297">
        <v>5</v>
      </c>
      <c r="AH346" s="305">
        <v>14.4</v>
      </c>
      <c r="AI346" s="306" t="s">
        <v>407</v>
      </c>
      <c r="AJ346" s="302">
        <v>15</v>
      </c>
      <c r="AK346" s="260">
        <f>IF(AJ346="","",(VLOOKUP(AJ346,償却率表!A:B,2,FALSE)))</f>
        <v>6.7000000000000004E-2</v>
      </c>
      <c r="AL346" s="307" t="s">
        <v>153</v>
      </c>
      <c r="AM346" s="262">
        <f>IF(AL346="","",(VLOOKUP(AL346,PD!G:H,2,FALSE)))</f>
        <v>1</v>
      </c>
      <c r="AN346" s="318" t="s">
        <v>1020</v>
      </c>
      <c r="AO346" s="309">
        <v>1996</v>
      </c>
      <c r="AP346" s="319" t="s">
        <v>1020</v>
      </c>
      <c r="AQ346" s="266">
        <v>1996</v>
      </c>
      <c r="AR346" s="267">
        <f t="shared" si="189"/>
        <v>18</v>
      </c>
      <c r="AS346" s="293">
        <v>2011</v>
      </c>
      <c r="AT346" s="311">
        <v>6910000</v>
      </c>
      <c r="AU346" s="312"/>
      <c r="AV346" s="313"/>
      <c r="AW346" s="314"/>
      <c r="AX346" s="296"/>
      <c r="AY346" s="315" t="s">
        <v>309</v>
      </c>
      <c r="AZ346" s="248">
        <f>IF(AY346="","",(VLOOKUP(AY346,PD!J:K,2,FALSE)))</f>
        <v>1</v>
      </c>
      <c r="BA346" s="300">
        <v>2014</v>
      </c>
      <c r="BB346" s="316">
        <f t="shared" si="226"/>
        <v>0</v>
      </c>
      <c r="BC346" s="291"/>
      <c r="BD346" s="292"/>
      <c r="BE346" s="301"/>
      <c r="BF346" s="274">
        <f t="shared" si="190"/>
        <v>0</v>
      </c>
      <c r="BG346" s="275" t="str">
        <f t="shared" si="191"/>
        <v/>
      </c>
      <c r="BH346" s="276" t="str">
        <f t="shared" si="192"/>
        <v/>
      </c>
      <c r="BI346" s="276" t="str">
        <f t="shared" si="193"/>
        <v/>
      </c>
      <c r="BJ346" s="276" t="str">
        <f t="shared" si="194"/>
        <v/>
      </c>
      <c r="BK346" s="276" t="str">
        <f t="shared" si="195"/>
        <v/>
      </c>
      <c r="BL346" s="276" t="str">
        <f t="shared" si="196"/>
        <v/>
      </c>
      <c r="BM346" s="276" t="str">
        <f t="shared" si="197"/>
        <v/>
      </c>
      <c r="BN346" s="276" t="str">
        <f t="shared" si="198"/>
        <v/>
      </c>
      <c r="BO346" s="276" t="str">
        <f t="shared" si="199"/>
        <v/>
      </c>
      <c r="BP346" s="277" t="str">
        <f t="shared" si="200"/>
        <v/>
      </c>
      <c r="BQ346" s="278"/>
      <c r="BR346" s="279"/>
      <c r="BS346" s="280"/>
      <c r="BT346" s="274">
        <f t="shared" si="201"/>
        <v>0</v>
      </c>
      <c r="BU346" s="275" t="str">
        <f t="shared" si="202"/>
        <v/>
      </c>
      <c r="BV346" s="276" t="str">
        <f t="shared" si="203"/>
        <v/>
      </c>
      <c r="BW346" s="276" t="str">
        <f t="shared" si="204"/>
        <v/>
      </c>
      <c r="BX346" s="276" t="str">
        <f t="shared" si="205"/>
        <v/>
      </c>
      <c r="BY346" s="276" t="str">
        <f t="shared" si="206"/>
        <v/>
      </c>
      <c r="BZ346" s="276" t="str">
        <f t="shared" si="207"/>
        <v/>
      </c>
      <c r="CA346" s="276" t="str">
        <f t="shared" si="208"/>
        <v/>
      </c>
      <c r="CB346" s="276" t="str">
        <f t="shared" si="209"/>
        <v/>
      </c>
      <c r="CC346" s="276" t="str">
        <f t="shared" si="210"/>
        <v/>
      </c>
      <c r="CD346" s="276" t="str">
        <f t="shared" si="211"/>
        <v/>
      </c>
      <c r="CE346" s="277" t="str">
        <f t="shared" si="212"/>
        <v/>
      </c>
      <c r="CF346" s="278"/>
      <c r="CG346" s="281"/>
      <c r="CH346" s="281"/>
      <c r="CI346" s="281"/>
      <c r="CJ346" s="280"/>
      <c r="CK346" s="282">
        <f t="shared" si="213"/>
        <v>0</v>
      </c>
      <c r="CL346" s="283">
        <f t="shared" si="214"/>
        <v>6910000</v>
      </c>
      <c r="CM346" s="284">
        <f t="shared" si="215"/>
        <v>0</v>
      </c>
      <c r="CN346" s="284">
        <f t="shared" si="216"/>
        <v>6909999</v>
      </c>
      <c r="CO346" s="284">
        <f t="shared" si="217"/>
        <v>1</v>
      </c>
      <c r="CP346" s="280">
        <f t="shared" si="218"/>
        <v>1</v>
      </c>
      <c r="CQ346" s="285"/>
      <c r="CR346" s="291"/>
      <c r="CS346" s="293"/>
      <c r="CV346" s="291"/>
      <c r="CW346" s="292"/>
      <c r="CX346" s="292"/>
      <c r="CY346" s="292"/>
      <c r="CZ346" s="292"/>
      <c r="DA346" s="292"/>
      <c r="DB346" s="292"/>
      <c r="DC346" s="292"/>
      <c r="DD346" s="292"/>
      <c r="DE346" s="293"/>
      <c r="DF346" s="291"/>
      <c r="DG346" s="292"/>
      <c r="DH346" s="292"/>
      <c r="DI346" s="292"/>
      <c r="DJ346" s="292"/>
      <c r="DK346" s="292"/>
      <c r="DL346" s="292"/>
      <c r="DM346" s="292"/>
      <c r="DN346" s="292"/>
      <c r="DO346" s="292"/>
      <c r="DP346" s="293"/>
      <c r="DQ346" s="141"/>
      <c r="DR346" s="291"/>
      <c r="DS346" s="292"/>
      <c r="DT346" s="292"/>
      <c r="DU346" s="292"/>
      <c r="DV346" s="292"/>
      <c r="DW346" s="292"/>
      <c r="DX346" s="292"/>
      <c r="DY346" s="292"/>
      <c r="DZ346" s="292"/>
      <c r="EA346" s="292"/>
      <c r="EB346" s="292"/>
      <c r="EC346" s="292"/>
      <c r="ED346" s="292"/>
      <c r="EE346" s="292"/>
      <c r="EF346" s="301"/>
      <c r="EG346" s="301"/>
      <c r="EH346" s="301"/>
      <c r="EI346" s="301"/>
      <c r="EJ346" s="301"/>
      <c r="EK346" s="301"/>
      <c r="EL346" s="301"/>
      <c r="EM346" s="301"/>
      <c r="EN346" s="301"/>
      <c r="EO346" s="317">
        <f t="shared" si="225"/>
        <v>0</v>
      </c>
      <c r="EP346" s="301"/>
      <c r="EQ346" s="293"/>
      <c r="ES346" s="288">
        <f t="shared" si="219"/>
        <v>2014</v>
      </c>
      <c r="ET346" s="289">
        <f t="shared" si="220"/>
        <v>0</v>
      </c>
      <c r="EU346" s="290">
        <f t="shared" si="221"/>
        <v>0</v>
      </c>
      <c r="EV346" s="290">
        <f t="shared" si="222"/>
        <v>0</v>
      </c>
      <c r="EW346" s="290">
        <f t="shared" si="223"/>
        <v>0</v>
      </c>
      <c r="EX346" s="291"/>
      <c r="EY346" s="292"/>
      <c r="EZ346" s="292"/>
      <c r="FA346" s="293"/>
      <c r="FB346" s="294">
        <f t="shared" si="224"/>
        <v>0</v>
      </c>
    </row>
    <row r="347" spans="1:158" s="287" customFormat="1" x14ac:dyDescent="0.15">
      <c r="A347" s="296">
        <v>333</v>
      </c>
      <c r="B347" s="297"/>
      <c r="C347" s="298" t="s">
        <v>161</v>
      </c>
      <c r="D347" s="248">
        <f>IF(C347="","",(VLOOKUP(C347,PD!A:B,2,FALSE)))</f>
        <v>12</v>
      </c>
      <c r="E347" s="299" t="s">
        <v>412</v>
      </c>
      <c r="F347" s="299" t="s">
        <v>1017</v>
      </c>
      <c r="G347" s="292" t="s">
        <v>420</v>
      </c>
      <c r="H347" s="300">
        <v>11</v>
      </c>
      <c r="I347" s="292" t="s">
        <v>1018</v>
      </c>
      <c r="J347" s="300">
        <v>1</v>
      </c>
      <c r="K347" s="293"/>
      <c r="L347" s="291"/>
      <c r="M347" s="292" t="s">
        <v>397</v>
      </c>
      <c r="N347" s="301"/>
      <c r="O347" s="302">
        <v>1</v>
      </c>
      <c r="P347" s="300">
        <v>15</v>
      </c>
      <c r="Q347" s="303">
        <v>23</v>
      </c>
      <c r="R347" s="302">
        <v>1</v>
      </c>
      <c r="S347" s="292"/>
      <c r="T347" s="300"/>
      <c r="U347" s="293"/>
      <c r="V347" s="296" t="s">
        <v>225</v>
      </c>
      <c r="W347" s="292" t="s">
        <v>1019</v>
      </c>
      <c r="X347" s="292"/>
      <c r="Y347" s="292"/>
      <c r="Z347" s="303"/>
      <c r="AA347" s="291"/>
      <c r="AB347" s="300"/>
      <c r="AC347" s="293"/>
      <c r="AD347" s="304"/>
      <c r="AE347" s="301"/>
      <c r="AF347" s="296">
        <v>1</v>
      </c>
      <c r="AG347" s="297">
        <v>5</v>
      </c>
      <c r="AH347" s="305">
        <v>12.96</v>
      </c>
      <c r="AI347" s="306" t="s">
        <v>407</v>
      </c>
      <c r="AJ347" s="302">
        <v>15</v>
      </c>
      <c r="AK347" s="260">
        <f>IF(AJ347="","",(VLOOKUP(AJ347,償却率表!A:B,2,FALSE)))</f>
        <v>6.7000000000000004E-2</v>
      </c>
      <c r="AL347" s="307" t="s">
        <v>153</v>
      </c>
      <c r="AM347" s="262">
        <f>IF(AL347="","",(VLOOKUP(AL347,PD!G:H,2,FALSE)))</f>
        <v>1</v>
      </c>
      <c r="AN347" s="318" t="s">
        <v>1020</v>
      </c>
      <c r="AO347" s="309">
        <v>1996</v>
      </c>
      <c r="AP347" s="319" t="s">
        <v>1020</v>
      </c>
      <c r="AQ347" s="266">
        <v>1996</v>
      </c>
      <c r="AR347" s="267">
        <f t="shared" si="189"/>
        <v>18</v>
      </c>
      <c r="AS347" s="293">
        <v>2011</v>
      </c>
      <c r="AT347" s="311">
        <v>3860000</v>
      </c>
      <c r="AU347" s="312"/>
      <c r="AV347" s="313"/>
      <c r="AW347" s="314"/>
      <c r="AX347" s="296"/>
      <c r="AY347" s="315" t="s">
        <v>309</v>
      </c>
      <c r="AZ347" s="248">
        <f>IF(AY347="","",(VLOOKUP(AY347,PD!J:K,2,FALSE)))</f>
        <v>1</v>
      </c>
      <c r="BA347" s="300">
        <v>2014</v>
      </c>
      <c r="BB347" s="316">
        <f t="shared" si="226"/>
        <v>0</v>
      </c>
      <c r="BC347" s="291"/>
      <c r="BD347" s="292"/>
      <c r="BE347" s="301"/>
      <c r="BF347" s="274">
        <f t="shared" si="190"/>
        <v>0</v>
      </c>
      <c r="BG347" s="275" t="str">
        <f t="shared" si="191"/>
        <v/>
      </c>
      <c r="BH347" s="276" t="str">
        <f t="shared" si="192"/>
        <v/>
      </c>
      <c r="BI347" s="276" t="str">
        <f t="shared" si="193"/>
        <v/>
      </c>
      <c r="BJ347" s="276" t="str">
        <f t="shared" si="194"/>
        <v/>
      </c>
      <c r="BK347" s="276" t="str">
        <f t="shared" si="195"/>
        <v/>
      </c>
      <c r="BL347" s="276" t="str">
        <f t="shared" si="196"/>
        <v/>
      </c>
      <c r="BM347" s="276" t="str">
        <f t="shared" si="197"/>
        <v/>
      </c>
      <c r="BN347" s="276" t="str">
        <f t="shared" si="198"/>
        <v/>
      </c>
      <c r="BO347" s="276" t="str">
        <f t="shared" si="199"/>
        <v/>
      </c>
      <c r="BP347" s="277" t="str">
        <f t="shared" si="200"/>
        <v/>
      </c>
      <c r="BQ347" s="278"/>
      <c r="BR347" s="279"/>
      <c r="BS347" s="280"/>
      <c r="BT347" s="274">
        <f t="shared" si="201"/>
        <v>0</v>
      </c>
      <c r="BU347" s="275" t="str">
        <f t="shared" si="202"/>
        <v/>
      </c>
      <c r="BV347" s="276" t="str">
        <f t="shared" si="203"/>
        <v/>
      </c>
      <c r="BW347" s="276" t="str">
        <f t="shared" si="204"/>
        <v/>
      </c>
      <c r="BX347" s="276" t="str">
        <f t="shared" si="205"/>
        <v/>
      </c>
      <c r="BY347" s="276" t="str">
        <f t="shared" si="206"/>
        <v/>
      </c>
      <c r="BZ347" s="276" t="str">
        <f t="shared" si="207"/>
        <v/>
      </c>
      <c r="CA347" s="276" t="str">
        <f t="shared" si="208"/>
        <v/>
      </c>
      <c r="CB347" s="276" t="str">
        <f t="shared" si="209"/>
        <v/>
      </c>
      <c r="CC347" s="276" t="str">
        <f t="shared" si="210"/>
        <v/>
      </c>
      <c r="CD347" s="276" t="str">
        <f t="shared" si="211"/>
        <v/>
      </c>
      <c r="CE347" s="277" t="str">
        <f t="shared" si="212"/>
        <v/>
      </c>
      <c r="CF347" s="278"/>
      <c r="CG347" s="281"/>
      <c r="CH347" s="281"/>
      <c r="CI347" s="281"/>
      <c r="CJ347" s="280"/>
      <c r="CK347" s="282">
        <f t="shared" si="213"/>
        <v>0</v>
      </c>
      <c r="CL347" s="283">
        <f t="shared" si="214"/>
        <v>3860000</v>
      </c>
      <c r="CM347" s="284">
        <f t="shared" si="215"/>
        <v>0</v>
      </c>
      <c r="CN347" s="284">
        <f t="shared" si="216"/>
        <v>3859999</v>
      </c>
      <c r="CO347" s="284">
        <f t="shared" si="217"/>
        <v>1</v>
      </c>
      <c r="CP347" s="280">
        <f t="shared" si="218"/>
        <v>1</v>
      </c>
      <c r="CQ347" s="285"/>
      <c r="CR347" s="291"/>
      <c r="CS347" s="293"/>
      <c r="CV347" s="291"/>
      <c r="CW347" s="292"/>
      <c r="CX347" s="292"/>
      <c r="CY347" s="292"/>
      <c r="CZ347" s="292"/>
      <c r="DA347" s="292"/>
      <c r="DB347" s="292"/>
      <c r="DC347" s="292"/>
      <c r="DD347" s="292"/>
      <c r="DE347" s="293"/>
      <c r="DF347" s="291"/>
      <c r="DG347" s="292"/>
      <c r="DH347" s="292"/>
      <c r="DI347" s="292"/>
      <c r="DJ347" s="292"/>
      <c r="DK347" s="292"/>
      <c r="DL347" s="292"/>
      <c r="DM347" s="292"/>
      <c r="DN347" s="292"/>
      <c r="DO347" s="292"/>
      <c r="DP347" s="293"/>
      <c r="DQ347" s="141"/>
      <c r="DR347" s="291"/>
      <c r="DS347" s="292"/>
      <c r="DT347" s="292"/>
      <c r="DU347" s="292"/>
      <c r="DV347" s="292"/>
      <c r="DW347" s="292"/>
      <c r="DX347" s="292"/>
      <c r="DY347" s="292"/>
      <c r="DZ347" s="292"/>
      <c r="EA347" s="292"/>
      <c r="EB347" s="292"/>
      <c r="EC347" s="292"/>
      <c r="ED347" s="292"/>
      <c r="EE347" s="292"/>
      <c r="EF347" s="301"/>
      <c r="EG347" s="301"/>
      <c r="EH347" s="301"/>
      <c r="EI347" s="301"/>
      <c r="EJ347" s="301"/>
      <c r="EK347" s="301"/>
      <c r="EL347" s="301"/>
      <c r="EM347" s="301"/>
      <c r="EN347" s="301"/>
      <c r="EO347" s="317">
        <f t="shared" si="225"/>
        <v>0</v>
      </c>
      <c r="EP347" s="301"/>
      <c r="EQ347" s="293"/>
      <c r="ES347" s="288">
        <f t="shared" si="219"/>
        <v>2014</v>
      </c>
      <c r="ET347" s="289">
        <f t="shared" si="220"/>
        <v>0</v>
      </c>
      <c r="EU347" s="290">
        <f t="shared" si="221"/>
        <v>0</v>
      </c>
      <c r="EV347" s="290">
        <f t="shared" si="222"/>
        <v>0</v>
      </c>
      <c r="EW347" s="290">
        <f t="shared" si="223"/>
        <v>0</v>
      </c>
      <c r="EX347" s="291"/>
      <c r="EY347" s="292"/>
      <c r="EZ347" s="292"/>
      <c r="FA347" s="293"/>
      <c r="FB347" s="294">
        <f t="shared" si="224"/>
        <v>0</v>
      </c>
    </row>
    <row r="348" spans="1:158" s="287" customFormat="1" x14ac:dyDescent="0.15">
      <c r="A348" s="296">
        <v>334</v>
      </c>
      <c r="B348" s="297"/>
      <c r="C348" s="298" t="s">
        <v>161</v>
      </c>
      <c r="D348" s="248">
        <f>IF(C348="","",(VLOOKUP(C348,PD!A:B,2,FALSE)))</f>
        <v>12</v>
      </c>
      <c r="E348" s="299" t="s">
        <v>412</v>
      </c>
      <c r="F348" s="299" t="s">
        <v>1017</v>
      </c>
      <c r="G348" s="292" t="s">
        <v>1021</v>
      </c>
      <c r="H348" s="300">
        <v>11</v>
      </c>
      <c r="I348" s="292" t="s">
        <v>1018</v>
      </c>
      <c r="J348" s="300">
        <v>1</v>
      </c>
      <c r="K348" s="293"/>
      <c r="L348" s="291"/>
      <c r="M348" s="292" t="s">
        <v>397</v>
      </c>
      <c r="N348" s="301"/>
      <c r="O348" s="302">
        <v>1</v>
      </c>
      <c r="P348" s="300">
        <v>15</v>
      </c>
      <c r="Q348" s="303">
        <v>23</v>
      </c>
      <c r="R348" s="302">
        <v>1</v>
      </c>
      <c r="S348" s="292"/>
      <c r="T348" s="300"/>
      <c r="U348" s="293"/>
      <c r="V348" s="296" t="s">
        <v>225</v>
      </c>
      <c r="W348" s="292" t="s">
        <v>1019</v>
      </c>
      <c r="X348" s="292"/>
      <c r="Y348" s="292"/>
      <c r="Z348" s="303"/>
      <c r="AA348" s="291"/>
      <c r="AB348" s="300"/>
      <c r="AC348" s="293"/>
      <c r="AD348" s="304"/>
      <c r="AE348" s="301"/>
      <c r="AF348" s="296">
        <v>1</v>
      </c>
      <c r="AG348" s="297">
        <v>3</v>
      </c>
      <c r="AH348" s="305">
        <v>5.99</v>
      </c>
      <c r="AI348" s="306" t="s">
        <v>407</v>
      </c>
      <c r="AJ348" s="302">
        <v>34</v>
      </c>
      <c r="AK348" s="260">
        <f>IF(AJ348="","",(VLOOKUP(AJ348,償却率表!A:B,2,FALSE)))</f>
        <v>0.03</v>
      </c>
      <c r="AL348" s="307" t="s">
        <v>153</v>
      </c>
      <c r="AM348" s="262">
        <f>IF(AL348="","",(VLOOKUP(AL348,PD!G:H,2,FALSE)))</f>
        <v>1</v>
      </c>
      <c r="AN348" s="318" t="s">
        <v>1020</v>
      </c>
      <c r="AO348" s="309">
        <v>1996</v>
      </c>
      <c r="AP348" s="319" t="s">
        <v>1020</v>
      </c>
      <c r="AQ348" s="266">
        <v>1996</v>
      </c>
      <c r="AR348" s="267">
        <f t="shared" si="189"/>
        <v>18</v>
      </c>
      <c r="AS348" s="293">
        <v>2030</v>
      </c>
      <c r="AT348" s="311">
        <v>1110000</v>
      </c>
      <c r="AU348" s="312"/>
      <c r="AV348" s="313"/>
      <c r="AW348" s="314"/>
      <c r="AX348" s="296"/>
      <c r="AY348" s="315" t="s">
        <v>309</v>
      </c>
      <c r="AZ348" s="248">
        <f>IF(AY348="","",(VLOOKUP(AY348,PD!J:K,2,FALSE)))</f>
        <v>1</v>
      </c>
      <c r="BA348" s="300">
        <v>2014</v>
      </c>
      <c r="BB348" s="316">
        <f t="shared" si="226"/>
        <v>0</v>
      </c>
      <c r="BC348" s="291"/>
      <c r="BD348" s="292"/>
      <c r="BE348" s="301"/>
      <c r="BF348" s="274">
        <f t="shared" si="190"/>
        <v>0</v>
      </c>
      <c r="BG348" s="275" t="str">
        <f t="shared" si="191"/>
        <v/>
      </c>
      <c r="BH348" s="276" t="str">
        <f t="shared" si="192"/>
        <v/>
      </c>
      <c r="BI348" s="276" t="str">
        <f t="shared" si="193"/>
        <v/>
      </c>
      <c r="BJ348" s="276" t="str">
        <f t="shared" si="194"/>
        <v/>
      </c>
      <c r="BK348" s="276" t="str">
        <f t="shared" si="195"/>
        <v/>
      </c>
      <c r="BL348" s="276" t="str">
        <f t="shared" si="196"/>
        <v/>
      </c>
      <c r="BM348" s="276" t="str">
        <f t="shared" si="197"/>
        <v/>
      </c>
      <c r="BN348" s="276" t="str">
        <f t="shared" si="198"/>
        <v/>
      </c>
      <c r="BO348" s="276" t="str">
        <f t="shared" si="199"/>
        <v/>
      </c>
      <c r="BP348" s="277" t="str">
        <f t="shared" si="200"/>
        <v/>
      </c>
      <c r="BQ348" s="278"/>
      <c r="BR348" s="279"/>
      <c r="BS348" s="280"/>
      <c r="BT348" s="274">
        <f t="shared" si="201"/>
        <v>0</v>
      </c>
      <c r="BU348" s="275" t="str">
        <f t="shared" si="202"/>
        <v/>
      </c>
      <c r="BV348" s="276" t="str">
        <f t="shared" si="203"/>
        <v/>
      </c>
      <c r="BW348" s="276" t="str">
        <f t="shared" si="204"/>
        <v/>
      </c>
      <c r="BX348" s="276" t="str">
        <f t="shared" si="205"/>
        <v/>
      </c>
      <c r="BY348" s="276" t="str">
        <f t="shared" si="206"/>
        <v/>
      </c>
      <c r="BZ348" s="276" t="str">
        <f t="shared" si="207"/>
        <v/>
      </c>
      <c r="CA348" s="276" t="str">
        <f t="shared" si="208"/>
        <v/>
      </c>
      <c r="CB348" s="276" t="str">
        <f t="shared" si="209"/>
        <v/>
      </c>
      <c r="CC348" s="276" t="str">
        <f t="shared" si="210"/>
        <v/>
      </c>
      <c r="CD348" s="276" t="str">
        <f t="shared" si="211"/>
        <v/>
      </c>
      <c r="CE348" s="277" t="str">
        <f t="shared" si="212"/>
        <v/>
      </c>
      <c r="CF348" s="278"/>
      <c r="CG348" s="281"/>
      <c r="CH348" s="281"/>
      <c r="CI348" s="281"/>
      <c r="CJ348" s="280"/>
      <c r="CK348" s="282">
        <f t="shared" si="213"/>
        <v>0</v>
      </c>
      <c r="CL348" s="283">
        <f t="shared" si="214"/>
        <v>1110000</v>
      </c>
      <c r="CM348" s="284">
        <f t="shared" si="215"/>
        <v>33300</v>
      </c>
      <c r="CN348" s="284">
        <f t="shared" si="216"/>
        <v>599400</v>
      </c>
      <c r="CO348" s="284">
        <f t="shared" si="217"/>
        <v>510600</v>
      </c>
      <c r="CP348" s="280">
        <f t="shared" si="218"/>
        <v>543900</v>
      </c>
      <c r="CQ348" s="285"/>
      <c r="CR348" s="291"/>
      <c r="CS348" s="293"/>
      <c r="CV348" s="291"/>
      <c r="CW348" s="292"/>
      <c r="CX348" s="292"/>
      <c r="CY348" s="292"/>
      <c r="CZ348" s="292"/>
      <c r="DA348" s="292"/>
      <c r="DB348" s="292"/>
      <c r="DC348" s="292"/>
      <c r="DD348" s="292"/>
      <c r="DE348" s="293"/>
      <c r="DF348" s="291"/>
      <c r="DG348" s="292"/>
      <c r="DH348" s="292"/>
      <c r="DI348" s="292"/>
      <c r="DJ348" s="292"/>
      <c r="DK348" s="292"/>
      <c r="DL348" s="292"/>
      <c r="DM348" s="292"/>
      <c r="DN348" s="292"/>
      <c r="DO348" s="292"/>
      <c r="DP348" s="293"/>
      <c r="DQ348" s="141"/>
      <c r="DR348" s="291"/>
      <c r="DS348" s="292"/>
      <c r="DT348" s="292"/>
      <c r="DU348" s="292"/>
      <c r="DV348" s="292"/>
      <c r="DW348" s="292"/>
      <c r="DX348" s="292"/>
      <c r="DY348" s="292"/>
      <c r="DZ348" s="292"/>
      <c r="EA348" s="292"/>
      <c r="EB348" s="292"/>
      <c r="EC348" s="292"/>
      <c r="ED348" s="292"/>
      <c r="EE348" s="292"/>
      <c r="EF348" s="301"/>
      <c r="EG348" s="301"/>
      <c r="EH348" s="301"/>
      <c r="EI348" s="301"/>
      <c r="EJ348" s="301"/>
      <c r="EK348" s="301"/>
      <c r="EL348" s="301"/>
      <c r="EM348" s="301"/>
      <c r="EN348" s="301"/>
      <c r="EO348" s="317">
        <f t="shared" si="225"/>
        <v>33300</v>
      </c>
      <c r="EP348" s="301"/>
      <c r="EQ348" s="293"/>
      <c r="ES348" s="288">
        <f t="shared" si="219"/>
        <v>2014</v>
      </c>
      <c r="ET348" s="289">
        <f t="shared" si="220"/>
        <v>0</v>
      </c>
      <c r="EU348" s="290">
        <f t="shared" si="221"/>
        <v>0</v>
      </c>
      <c r="EV348" s="290">
        <f t="shared" si="222"/>
        <v>0</v>
      </c>
      <c r="EW348" s="290">
        <f t="shared" si="223"/>
        <v>0</v>
      </c>
      <c r="EX348" s="291"/>
      <c r="EY348" s="292"/>
      <c r="EZ348" s="292"/>
      <c r="FA348" s="293"/>
      <c r="FB348" s="294">
        <f t="shared" si="224"/>
        <v>0</v>
      </c>
    </row>
    <row r="349" spans="1:158" s="287" customFormat="1" x14ac:dyDescent="0.15">
      <c r="A349" s="296">
        <v>335</v>
      </c>
      <c r="B349" s="297"/>
      <c r="C349" s="298" t="s">
        <v>161</v>
      </c>
      <c r="D349" s="248">
        <f>IF(C349="","",(VLOOKUP(C349,PD!A:B,2,FALSE)))</f>
        <v>12</v>
      </c>
      <c r="E349" s="299" t="s">
        <v>412</v>
      </c>
      <c r="F349" s="299" t="s">
        <v>1017</v>
      </c>
      <c r="G349" s="292" t="s">
        <v>1022</v>
      </c>
      <c r="H349" s="300">
        <v>11</v>
      </c>
      <c r="I349" s="292" t="s">
        <v>1018</v>
      </c>
      <c r="J349" s="300">
        <v>1</v>
      </c>
      <c r="K349" s="293"/>
      <c r="L349" s="291"/>
      <c r="M349" s="292" t="s">
        <v>397</v>
      </c>
      <c r="N349" s="301"/>
      <c r="O349" s="302">
        <v>1</v>
      </c>
      <c r="P349" s="300">
        <v>15</v>
      </c>
      <c r="Q349" s="303">
        <v>23</v>
      </c>
      <c r="R349" s="302">
        <v>1</v>
      </c>
      <c r="S349" s="292"/>
      <c r="T349" s="300"/>
      <c r="U349" s="293"/>
      <c r="V349" s="296" t="s">
        <v>225</v>
      </c>
      <c r="W349" s="292" t="s">
        <v>1019</v>
      </c>
      <c r="X349" s="292"/>
      <c r="Y349" s="292"/>
      <c r="Z349" s="303"/>
      <c r="AA349" s="291"/>
      <c r="AB349" s="300"/>
      <c r="AC349" s="293"/>
      <c r="AD349" s="304"/>
      <c r="AE349" s="301"/>
      <c r="AF349" s="296">
        <v>1</v>
      </c>
      <c r="AG349" s="297">
        <v>2</v>
      </c>
      <c r="AH349" s="305">
        <v>17.05</v>
      </c>
      <c r="AI349" s="306" t="s">
        <v>407</v>
      </c>
      <c r="AJ349" s="302">
        <v>38</v>
      </c>
      <c r="AK349" s="260">
        <f>IF(AJ349="","",(VLOOKUP(AJ349,償却率表!A:B,2,FALSE)))</f>
        <v>2.7E-2</v>
      </c>
      <c r="AL349" s="307" t="s">
        <v>153</v>
      </c>
      <c r="AM349" s="262">
        <f>IF(AL349="","",(VLOOKUP(AL349,PD!G:H,2,FALSE)))</f>
        <v>1</v>
      </c>
      <c r="AN349" s="318" t="s">
        <v>1020</v>
      </c>
      <c r="AO349" s="309">
        <v>1996</v>
      </c>
      <c r="AP349" s="319" t="s">
        <v>1020</v>
      </c>
      <c r="AQ349" s="266">
        <v>1996</v>
      </c>
      <c r="AR349" s="267">
        <f t="shared" si="189"/>
        <v>18</v>
      </c>
      <c r="AS349" s="293">
        <v>2034</v>
      </c>
      <c r="AT349" s="311">
        <v>2930000</v>
      </c>
      <c r="AU349" s="312"/>
      <c r="AV349" s="313"/>
      <c r="AW349" s="314"/>
      <c r="AX349" s="296"/>
      <c r="AY349" s="315" t="s">
        <v>309</v>
      </c>
      <c r="AZ349" s="248">
        <f>IF(AY349="","",(VLOOKUP(AY349,PD!J:K,2,FALSE)))</f>
        <v>1</v>
      </c>
      <c r="BA349" s="300">
        <v>2014</v>
      </c>
      <c r="BB349" s="316">
        <f t="shared" si="226"/>
        <v>0</v>
      </c>
      <c r="BC349" s="291"/>
      <c r="BD349" s="292"/>
      <c r="BE349" s="301"/>
      <c r="BF349" s="274">
        <f t="shared" si="190"/>
        <v>0</v>
      </c>
      <c r="BG349" s="275" t="str">
        <f t="shared" si="191"/>
        <v/>
      </c>
      <c r="BH349" s="276" t="str">
        <f t="shared" si="192"/>
        <v/>
      </c>
      <c r="BI349" s="276" t="str">
        <f t="shared" si="193"/>
        <v/>
      </c>
      <c r="BJ349" s="276" t="str">
        <f t="shared" si="194"/>
        <v/>
      </c>
      <c r="BK349" s="276" t="str">
        <f t="shared" si="195"/>
        <v/>
      </c>
      <c r="BL349" s="276" t="str">
        <f t="shared" si="196"/>
        <v/>
      </c>
      <c r="BM349" s="276" t="str">
        <f t="shared" si="197"/>
        <v/>
      </c>
      <c r="BN349" s="276" t="str">
        <f t="shared" si="198"/>
        <v/>
      </c>
      <c r="BO349" s="276" t="str">
        <f t="shared" si="199"/>
        <v/>
      </c>
      <c r="BP349" s="277" t="str">
        <f t="shared" si="200"/>
        <v/>
      </c>
      <c r="BQ349" s="278"/>
      <c r="BR349" s="279"/>
      <c r="BS349" s="280"/>
      <c r="BT349" s="274">
        <f t="shared" si="201"/>
        <v>0</v>
      </c>
      <c r="BU349" s="275" t="str">
        <f t="shared" si="202"/>
        <v/>
      </c>
      <c r="BV349" s="276" t="str">
        <f t="shared" si="203"/>
        <v/>
      </c>
      <c r="BW349" s="276" t="str">
        <f t="shared" si="204"/>
        <v/>
      </c>
      <c r="BX349" s="276" t="str">
        <f t="shared" si="205"/>
        <v/>
      </c>
      <c r="BY349" s="276" t="str">
        <f t="shared" si="206"/>
        <v/>
      </c>
      <c r="BZ349" s="276" t="str">
        <f t="shared" si="207"/>
        <v/>
      </c>
      <c r="CA349" s="276" t="str">
        <f t="shared" si="208"/>
        <v/>
      </c>
      <c r="CB349" s="276" t="str">
        <f t="shared" si="209"/>
        <v/>
      </c>
      <c r="CC349" s="276" t="str">
        <f t="shared" si="210"/>
        <v/>
      </c>
      <c r="CD349" s="276" t="str">
        <f t="shared" si="211"/>
        <v/>
      </c>
      <c r="CE349" s="277" t="str">
        <f t="shared" si="212"/>
        <v/>
      </c>
      <c r="CF349" s="278"/>
      <c r="CG349" s="281"/>
      <c r="CH349" s="281"/>
      <c r="CI349" s="281"/>
      <c r="CJ349" s="280"/>
      <c r="CK349" s="282">
        <f t="shared" si="213"/>
        <v>0</v>
      </c>
      <c r="CL349" s="283">
        <f t="shared" si="214"/>
        <v>2930000</v>
      </c>
      <c r="CM349" s="284">
        <f t="shared" si="215"/>
        <v>79110</v>
      </c>
      <c r="CN349" s="284">
        <f t="shared" si="216"/>
        <v>1423980</v>
      </c>
      <c r="CO349" s="284">
        <f t="shared" si="217"/>
        <v>1506020</v>
      </c>
      <c r="CP349" s="280">
        <f t="shared" si="218"/>
        <v>1585130</v>
      </c>
      <c r="CQ349" s="285"/>
      <c r="CR349" s="291"/>
      <c r="CS349" s="293"/>
      <c r="CV349" s="291"/>
      <c r="CW349" s="292"/>
      <c r="CX349" s="292"/>
      <c r="CY349" s="292"/>
      <c r="CZ349" s="292"/>
      <c r="DA349" s="292"/>
      <c r="DB349" s="292"/>
      <c r="DC349" s="292"/>
      <c r="DD349" s="292"/>
      <c r="DE349" s="293"/>
      <c r="DF349" s="291"/>
      <c r="DG349" s="292"/>
      <c r="DH349" s="292"/>
      <c r="DI349" s="292"/>
      <c r="DJ349" s="292"/>
      <c r="DK349" s="292"/>
      <c r="DL349" s="292"/>
      <c r="DM349" s="292"/>
      <c r="DN349" s="292"/>
      <c r="DO349" s="292"/>
      <c r="DP349" s="293"/>
      <c r="DQ349" s="141"/>
      <c r="DR349" s="291"/>
      <c r="DS349" s="292"/>
      <c r="DT349" s="292"/>
      <c r="DU349" s="292"/>
      <c r="DV349" s="292"/>
      <c r="DW349" s="292"/>
      <c r="DX349" s="292"/>
      <c r="DY349" s="292"/>
      <c r="DZ349" s="292"/>
      <c r="EA349" s="292"/>
      <c r="EB349" s="292"/>
      <c r="EC349" s="292"/>
      <c r="ED349" s="292"/>
      <c r="EE349" s="292"/>
      <c r="EF349" s="301"/>
      <c r="EG349" s="301"/>
      <c r="EH349" s="301"/>
      <c r="EI349" s="301"/>
      <c r="EJ349" s="301"/>
      <c r="EK349" s="301"/>
      <c r="EL349" s="301"/>
      <c r="EM349" s="301"/>
      <c r="EN349" s="301"/>
      <c r="EO349" s="317">
        <f t="shared" si="225"/>
        <v>79110</v>
      </c>
      <c r="EP349" s="301"/>
      <c r="EQ349" s="293"/>
      <c r="ES349" s="288">
        <f t="shared" si="219"/>
        <v>2014</v>
      </c>
      <c r="ET349" s="289">
        <f t="shared" si="220"/>
        <v>0</v>
      </c>
      <c r="EU349" s="290">
        <f t="shared" si="221"/>
        <v>0</v>
      </c>
      <c r="EV349" s="290">
        <f t="shared" si="222"/>
        <v>0</v>
      </c>
      <c r="EW349" s="290">
        <f t="shared" si="223"/>
        <v>0</v>
      </c>
      <c r="EX349" s="291"/>
      <c r="EY349" s="292"/>
      <c r="EZ349" s="292"/>
      <c r="FA349" s="293"/>
      <c r="FB349" s="294">
        <f t="shared" si="224"/>
        <v>0</v>
      </c>
    </row>
    <row r="350" spans="1:158" s="287" customFormat="1" x14ac:dyDescent="0.15">
      <c r="A350" s="296">
        <v>336</v>
      </c>
      <c r="B350" s="297"/>
      <c r="C350" s="298" t="s">
        <v>161</v>
      </c>
      <c r="D350" s="248">
        <f>IF(C350="","",(VLOOKUP(C350,PD!A:B,2,FALSE)))</f>
        <v>12</v>
      </c>
      <c r="E350" s="299" t="s">
        <v>412</v>
      </c>
      <c r="F350" s="299" t="s">
        <v>1017</v>
      </c>
      <c r="G350" s="292" t="s">
        <v>1023</v>
      </c>
      <c r="H350" s="300">
        <v>11</v>
      </c>
      <c r="I350" s="292" t="s">
        <v>1018</v>
      </c>
      <c r="J350" s="300">
        <v>1</v>
      </c>
      <c r="K350" s="293"/>
      <c r="L350" s="291"/>
      <c r="M350" s="292" t="s">
        <v>397</v>
      </c>
      <c r="N350" s="301"/>
      <c r="O350" s="302">
        <v>1</v>
      </c>
      <c r="P350" s="300">
        <v>15</v>
      </c>
      <c r="Q350" s="303">
        <v>23</v>
      </c>
      <c r="R350" s="302">
        <v>1</v>
      </c>
      <c r="S350" s="292"/>
      <c r="T350" s="300"/>
      <c r="U350" s="293"/>
      <c r="V350" s="296" t="s">
        <v>225</v>
      </c>
      <c r="W350" s="292" t="s">
        <v>1019</v>
      </c>
      <c r="X350" s="292"/>
      <c r="Y350" s="292"/>
      <c r="Z350" s="303"/>
      <c r="AA350" s="291"/>
      <c r="AB350" s="300"/>
      <c r="AC350" s="293"/>
      <c r="AD350" s="304"/>
      <c r="AE350" s="301"/>
      <c r="AF350" s="296">
        <v>1</v>
      </c>
      <c r="AG350" s="297">
        <v>5</v>
      </c>
      <c r="AH350" s="305">
        <v>39.78</v>
      </c>
      <c r="AI350" s="306" t="s">
        <v>407</v>
      </c>
      <c r="AJ350" s="302">
        <v>22</v>
      </c>
      <c r="AK350" s="260">
        <f>IF(AJ350="","",(VLOOKUP(AJ350,償却率表!A:B,2,FALSE)))</f>
        <v>4.5999999999999999E-2</v>
      </c>
      <c r="AL350" s="307" t="s">
        <v>153</v>
      </c>
      <c r="AM350" s="262">
        <f>IF(AL350="","",(VLOOKUP(AL350,PD!G:H,2,FALSE)))</f>
        <v>1</v>
      </c>
      <c r="AN350" s="318" t="s">
        <v>1020</v>
      </c>
      <c r="AO350" s="309">
        <v>1996</v>
      </c>
      <c r="AP350" s="319" t="s">
        <v>1020</v>
      </c>
      <c r="AQ350" s="266">
        <v>1996</v>
      </c>
      <c r="AR350" s="267">
        <f t="shared" si="189"/>
        <v>18</v>
      </c>
      <c r="AS350" s="293">
        <v>2018</v>
      </c>
      <c r="AT350" s="311">
        <v>3550000</v>
      </c>
      <c r="AU350" s="312"/>
      <c r="AV350" s="313"/>
      <c r="AW350" s="314"/>
      <c r="AX350" s="296"/>
      <c r="AY350" s="315" t="s">
        <v>309</v>
      </c>
      <c r="AZ350" s="248">
        <f>IF(AY350="","",(VLOOKUP(AY350,PD!J:K,2,FALSE)))</f>
        <v>1</v>
      </c>
      <c r="BA350" s="300">
        <v>2014</v>
      </c>
      <c r="BB350" s="316">
        <f t="shared" si="226"/>
        <v>0</v>
      </c>
      <c r="BC350" s="291"/>
      <c r="BD350" s="292"/>
      <c r="BE350" s="301"/>
      <c r="BF350" s="274">
        <f t="shared" si="190"/>
        <v>0</v>
      </c>
      <c r="BG350" s="275" t="str">
        <f t="shared" si="191"/>
        <v/>
      </c>
      <c r="BH350" s="276" t="str">
        <f t="shared" si="192"/>
        <v/>
      </c>
      <c r="BI350" s="276" t="str">
        <f t="shared" si="193"/>
        <v/>
      </c>
      <c r="BJ350" s="276" t="str">
        <f t="shared" si="194"/>
        <v/>
      </c>
      <c r="BK350" s="276" t="str">
        <f t="shared" si="195"/>
        <v/>
      </c>
      <c r="BL350" s="276" t="str">
        <f t="shared" si="196"/>
        <v/>
      </c>
      <c r="BM350" s="276" t="str">
        <f t="shared" si="197"/>
        <v/>
      </c>
      <c r="BN350" s="276" t="str">
        <f t="shared" si="198"/>
        <v/>
      </c>
      <c r="BO350" s="276" t="str">
        <f t="shared" si="199"/>
        <v/>
      </c>
      <c r="BP350" s="277" t="str">
        <f t="shared" si="200"/>
        <v/>
      </c>
      <c r="BQ350" s="278"/>
      <c r="BR350" s="279"/>
      <c r="BS350" s="280"/>
      <c r="BT350" s="274">
        <f t="shared" si="201"/>
        <v>0</v>
      </c>
      <c r="BU350" s="275" t="str">
        <f t="shared" si="202"/>
        <v/>
      </c>
      <c r="BV350" s="276" t="str">
        <f t="shared" si="203"/>
        <v/>
      </c>
      <c r="BW350" s="276" t="str">
        <f t="shared" si="204"/>
        <v/>
      </c>
      <c r="BX350" s="276" t="str">
        <f t="shared" si="205"/>
        <v/>
      </c>
      <c r="BY350" s="276" t="str">
        <f t="shared" si="206"/>
        <v/>
      </c>
      <c r="BZ350" s="276" t="str">
        <f t="shared" si="207"/>
        <v/>
      </c>
      <c r="CA350" s="276" t="str">
        <f t="shared" si="208"/>
        <v/>
      </c>
      <c r="CB350" s="276" t="str">
        <f t="shared" si="209"/>
        <v/>
      </c>
      <c r="CC350" s="276" t="str">
        <f t="shared" si="210"/>
        <v/>
      </c>
      <c r="CD350" s="276" t="str">
        <f t="shared" si="211"/>
        <v/>
      </c>
      <c r="CE350" s="277" t="str">
        <f t="shared" si="212"/>
        <v/>
      </c>
      <c r="CF350" s="278"/>
      <c r="CG350" s="281"/>
      <c r="CH350" s="281"/>
      <c r="CI350" s="281"/>
      <c r="CJ350" s="280"/>
      <c r="CK350" s="282">
        <f t="shared" si="213"/>
        <v>0</v>
      </c>
      <c r="CL350" s="283">
        <f t="shared" si="214"/>
        <v>3550000</v>
      </c>
      <c r="CM350" s="284">
        <f t="shared" si="215"/>
        <v>163300</v>
      </c>
      <c r="CN350" s="284">
        <f t="shared" si="216"/>
        <v>2939400</v>
      </c>
      <c r="CO350" s="284">
        <f t="shared" si="217"/>
        <v>610600</v>
      </c>
      <c r="CP350" s="280">
        <f t="shared" si="218"/>
        <v>773900</v>
      </c>
      <c r="CQ350" s="285"/>
      <c r="CR350" s="291"/>
      <c r="CS350" s="293"/>
      <c r="CV350" s="291"/>
      <c r="CW350" s="292"/>
      <c r="CX350" s="292"/>
      <c r="CY350" s="292"/>
      <c r="CZ350" s="292"/>
      <c r="DA350" s="292"/>
      <c r="DB350" s="292"/>
      <c r="DC350" s="292"/>
      <c r="DD350" s="292"/>
      <c r="DE350" s="293"/>
      <c r="DF350" s="291"/>
      <c r="DG350" s="292"/>
      <c r="DH350" s="292"/>
      <c r="DI350" s="292"/>
      <c r="DJ350" s="292"/>
      <c r="DK350" s="292"/>
      <c r="DL350" s="292"/>
      <c r="DM350" s="292"/>
      <c r="DN350" s="292"/>
      <c r="DO350" s="292"/>
      <c r="DP350" s="293"/>
      <c r="DQ350" s="141"/>
      <c r="DR350" s="291"/>
      <c r="DS350" s="292"/>
      <c r="DT350" s="292"/>
      <c r="DU350" s="292"/>
      <c r="DV350" s="292"/>
      <c r="DW350" s="292"/>
      <c r="DX350" s="292"/>
      <c r="DY350" s="292"/>
      <c r="DZ350" s="292"/>
      <c r="EA350" s="292"/>
      <c r="EB350" s="292"/>
      <c r="EC350" s="292"/>
      <c r="ED350" s="292"/>
      <c r="EE350" s="292"/>
      <c r="EF350" s="301"/>
      <c r="EG350" s="301"/>
      <c r="EH350" s="301"/>
      <c r="EI350" s="301"/>
      <c r="EJ350" s="301"/>
      <c r="EK350" s="301"/>
      <c r="EL350" s="301"/>
      <c r="EM350" s="301"/>
      <c r="EN350" s="301"/>
      <c r="EO350" s="317">
        <f t="shared" si="225"/>
        <v>163300</v>
      </c>
      <c r="EP350" s="301"/>
      <c r="EQ350" s="293"/>
      <c r="ES350" s="288">
        <f t="shared" si="219"/>
        <v>2014</v>
      </c>
      <c r="ET350" s="289">
        <f t="shared" si="220"/>
        <v>0</v>
      </c>
      <c r="EU350" s="290">
        <f t="shared" si="221"/>
        <v>0</v>
      </c>
      <c r="EV350" s="290">
        <f t="shared" si="222"/>
        <v>0</v>
      </c>
      <c r="EW350" s="290">
        <f t="shared" si="223"/>
        <v>0</v>
      </c>
      <c r="EX350" s="291"/>
      <c r="EY350" s="292"/>
      <c r="EZ350" s="292"/>
      <c r="FA350" s="293"/>
      <c r="FB350" s="294">
        <f t="shared" si="224"/>
        <v>0</v>
      </c>
    </row>
    <row r="351" spans="1:158" s="287" customFormat="1" x14ac:dyDescent="0.15">
      <c r="A351" s="296">
        <v>337</v>
      </c>
      <c r="B351" s="297"/>
      <c r="C351" s="298" t="s">
        <v>161</v>
      </c>
      <c r="D351" s="248">
        <f>IF(C351="","",(VLOOKUP(C351,PD!A:B,2,FALSE)))</f>
        <v>12</v>
      </c>
      <c r="E351" s="299" t="s">
        <v>412</v>
      </c>
      <c r="F351" s="299" t="s">
        <v>1017</v>
      </c>
      <c r="G351" s="292" t="s">
        <v>1024</v>
      </c>
      <c r="H351" s="300">
        <v>11</v>
      </c>
      <c r="I351" s="292" t="s">
        <v>1018</v>
      </c>
      <c r="J351" s="300">
        <v>1</v>
      </c>
      <c r="K351" s="293"/>
      <c r="L351" s="291"/>
      <c r="M351" s="292" t="s">
        <v>397</v>
      </c>
      <c r="N351" s="301"/>
      <c r="O351" s="302">
        <v>1</v>
      </c>
      <c r="P351" s="300">
        <v>15</v>
      </c>
      <c r="Q351" s="303">
        <v>23</v>
      </c>
      <c r="R351" s="302">
        <v>1</v>
      </c>
      <c r="S351" s="292"/>
      <c r="T351" s="300"/>
      <c r="U351" s="293"/>
      <c r="V351" s="296" t="s">
        <v>225</v>
      </c>
      <c r="W351" s="292" t="s">
        <v>1019</v>
      </c>
      <c r="X351" s="292"/>
      <c r="Y351" s="292"/>
      <c r="Z351" s="303"/>
      <c r="AA351" s="291"/>
      <c r="AB351" s="300"/>
      <c r="AC351" s="293"/>
      <c r="AD351" s="304"/>
      <c r="AE351" s="301"/>
      <c r="AF351" s="296">
        <v>1</v>
      </c>
      <c r="AG351" s="297">
        <v>12</v>
      </c>
      <c r="AH351" s="305">
        <v>17.100000000000001</v>
      </c>
      <c r="AI351" s="306" t="s">
        <v>407</v>
      </c>
      <c r="AJ351" s="302">
        <v>24</v>
      </c>
      <c r="AK351" s="260">
        <f>IF(AJ351="","",(VLOOKUP(AJ351,償却率表!A:B,2,FALSE)))</f>
        <v>4.2000000000000003E-2</v>
      </c>
      <c r="AL351" s="307" t="s">
        <v>153</v>
      </c>
      <c r="AM351" s="262">
        <f>IF(AL351="","",(VLOOKUP(AL351,PD!G:H,2,FALSE)))</f>
        <v>1</v>
      </c>
      <c r="AN351" s="318" t="s">
        <v>1025</v>
      </c>
      <c r="AO351" s="309">
        <v>2008</v>
      </c>
      <c r="AP351" s="319" t="s">
        <v>1025</v>
      </c>
      <c r="AQ351" s="266">
        <v>2008</v>
      </c>
      <c r="AR351" s="267">
        <f t="shared" si="189"/>
        <v>6</v>
      </c>
      <c r="AS351" s="293">
        <v>2032</v>
      </c>
      <c r="AT351" s="311"/>
      <c r="AU351" s="312"/>
      <c r="AV351" s="313">
        <v>1050000</v>
      </c>
      <c r="AW351" s="314"/>
      <c r="AX351" s="296">
        <v>1</v>
      </c>
      <c r="AY351" s="315" t="s">
        <v>438</v>
      </c>
      <c r="AZ351" s="248">
        <f>IF(AY351="","",(VLOOKUP(AY351,PD!J:K,2,FALSE)))</f>
        <v>3</v>
      </c>
      <c r="BA351" s="300">
        <v>2014</v>
      </c>
      <c r="BB351" s="316">
        <f t="shared" si="226"/>
        <v>0</v>
      </c>
      <c r="BC351" s="291"/>
      <c r="BD351" s="292"/>
      <c r="BE351" s="301"/>
      <c r="BF351" s="274">
        <f t="shared" si="190"/>
        <v>0</v>
      </c>
      <c r="BG351" s="275" t="str">
        <f t="shared" si="191"/>
        <v/>
      </c>
      <c r="BH351" s="276" t="str">
        <f t="shared" si="192"/>
        <v/>
      </c>
      <c r="BI351" s="276" t="str">
        <f t="shared" si="193"/>
        <v/>
      </c>
      <c r="BJ351" s="276" t="str">
        <f t="shared" si="194"/>
        <v/>
      </c>
      <c r="BK351" s="276" t="str">
        <f t="shared" si="195"/>
        <v/>
      </c>
      <c r="BL351" s="276" t="str">
        <f t="shared" si="196"/>
        <v/>
      </c>
      <c r="BM351" s="276" t="str">
        <f t="shared" si="197"/>
        <v/>
      </c>
      <c r="BN351" s="276" t="str">
        <f t="shared" si="198"/>
        <v/>
      </c>
      <c r="BO351" s="276" t="str">
        <f t="shared" si="199"/>
        <v/>
      </c>
      <c r="BP351" s="277" t="str">
        <f t="shared" si="200"/>
        <v/>
      </c>
      <c r="BQ351" s="278"/>
      <c r="BR351" s="279"/>
      <c r="BS351" s="280"/>
      <c r="BT351" s="274">
        <f t="shared" si="201"/>
        <v>0</v>
      </c>
      <c r="BU351" s="275" t="str">
        <f t="shared" si="202"/>
        <v/>
      </c>
      <c r="BV351" s="276" t="str">
        <f t="shared" si="203"/>
        <v/>
      </c>
      <c r="BW351" s="276" t="str">
        <f t="shared" si="204"/>
        <v/>
      </c>
      <c r="BX351" s="276" t="str">
        <f t="shared" si="205"/>
        <v/>
      </c>
      <c r="BY351" s="276" t="str">
        <f t="shared" si="206"/>
        <v/>
      </c>
      <c r="BZ351" s="276" t="str">
        <f t="shared" si="207"/>
        <v/>
      </c>
      <c r="CA351" s="276" t="str">
        <f t="shared" si="208"/>
        <v/>
      </c>
      <c r="CB351" s="276" t="str">
        <f t="shared" si="209"/>
        <v/>
      </c>
      <c r="CC351" s="276" t="str">
        <f t="shared" si="210"/>
        <v/>
      </c>
      <c r="CD351" s="276" t="str">
        <f t="shared" si="211"/>
        <v/>
      </c>
      <c r="CE351" s="277" t="str">
        <f t="shared" si="212"/>
        <v/>
      </c>
      <c r="CF351" s="278"/>
      <c r="CG351" s="281"/>
      <c r="CH351" s="281"/>
      <c r="CI351" s="281"/>
      <c r="CJ351" s="280"/>
      <c r="CK351" s="282">
        <f t="shared" si="213"/>
        <v>0</v>
      </c>
      <c r="CL351" s="283">
        <f t="shared" si="214"/>
        <v>1050000</v>
      </c>
      <c r="CM351" s="284">
        <f t="shared" si="215"/>
        <v>44100</v>
      </c>
      <c r="CN351" s="284">
        <f t="shared" si="216"/>
        <v>264600</v>
      </c>
      <c r="CO351" s="284">
        <f t="shared" si="217"/>
        <v>785400</v>
      </c>
      <c r="CP351" s="280">
        <f t="shared" si="218"/>
        <v>829500</v>
      </c>
      <c r="CQ351" s="285"/>
      <c r="CR351" s="291"/>
      <c r="CS351" s="293"/>
      <c r="CV351" s="291"/>
      <c r="CW351" s="292"/>
      <c r="CX351" s="292"/>
      <c r="CY351" s="292"/>
      <c r="CZ351" s="292"/>
      <c r="DA351" s="292"/>
      <c r="DB351" s="292"/>
      <c r="DC351" s="292"/>
      <c r="DD351" s="292"/>
      <c r="DE351" s="293"/>
      <c r="DF351" s="291"/>
      <c r="DG351" s="292"/>
      <c r="DH351" s="292"/>
      <c r="DI351" s="292"/>
      <c r="DJ351" s="292"/>
      <c r="DK351" s="292"/>
      <c r="DL351" s="292"/>
      <c r="DM351" s="292"/>
      <c r="DN351" s="292"/>
      <c r="DO351" s="292"/>
      <c r="DP351" s="293"/>
      <c r="DQ351" s="141"/>
      <c r="DR351" s="291"/>
      <c r="DS351" s="292"/>
      <c r="DT351" s="292"/>
      <c r="DU351" s="292"/>
      <c r="DV351" s="292"/>
      <c r="DW351" s="292"/>
      <c r="DX351" s="292"/>
      <c r="DY351" s="292"/>
      <c r="DZ351" s="292"/>
      <c r="EA351" s="292"/>
      <c r="EB351" s="292"/>
      <c r="EC351" s="292"/>
      <c r="ED351" s="292"/>
      <c r="EE351" s="292"/>
      <c r="EF351" s="301"/>
      <c r="EG351" s="301"/>
      <c r="EH351" s="301"/>
      <c r="EI351" s="301"/>
      <c r="EJ351" s="301"/>
      <c r="EK351" s="301"/>
      <c r="EL351" s="301"/>
      <c r="EM351" s="301"/>
      <c r="EN351" s="301"/>
      <c r="EO351" s="317">
        <f t="shared" si="225"/>
        <v>44100</v>
      </c>
      <c r="EP351" s="301"/>
      <c r="EQ351" s="293"/>
      <c r="ES351" s="288">
        <f t="shared" si="219"/>
        <v>2014</v>
      </c>
      <c r="ET351" s="289">
        <f t="shared" si="220"/>
        <v>0</v>
      </c>
      <c r="EU351" s="290">
        <f t="shared" si="221"/>
        <v>0</v>
      </c>
      <c r="EV351" s="290">
        <f t="shared" si="222"/>
        <v>0</v>
      </c>
      <c r="EW351" s="290">
        <f t="shared" si="223"/>
        <v>0</v>
      </c>
      <c r="EX351" s="291"/>
      <c r="EY351" s="292"/>
      <c r="EZ351" s="292"/>
      <c r="FA351" s="293"/>
      <c r="FB351" s="294">
        <f t="shared" si="224"/>
        <v>0</v>
      </c>
    </row>
    <row r="352" spans="1:158" s="287" customFormat="1" x14ac:dyDescent="0.15">
      <c r="A352" s="296">
        <v>338</v>
      </c>
      <c r="B352" s="297"/>
      <c r="C352" s="298" t="s">
        <v>161</v>
      </c>
      <c r="D352" s="248">
        <f>IF(C352="","",(VLOOKUP(C352,PD!A:B,2,FALSE)))</f>
        <v>12</v>
      </c>
      <c r="E352" s="299" t="s">
        <v>412</v>
      </c>
      <c r="F352" s="299" t="s">
        <v>1026</v>
      </c>
      <c r="G352" s="292" t="s">
        <v>439</v>
      </c>
      <c r="H352" s="300">
        <v>11</v>
      </c>
      <c r="I352" s="292" t="s">
        <v>1027</v>
      </c>
      <c r="J352" s="300">
        <v>4</v>
      </c>
      <c r="K352" s="293"/>
      <c r="L352" s="291"/>
      <c r="M352" s="292" t="s">
        <v>397</v>
      </c>
      <c r="N352" s="301"/>
      <c r="O352" s="302">
        <v>1</v>
      </c>
      <c r="P352" s="300">
        <v>15</v>
      </c>
      <c r="Q352" s="303">
        <v>23</v>
      </c>
      <c r="R352" s="302">
        <v>1</v>
      </c>
      <c r="S352" s="292"/>
      <c r="T352" s="300"/>
      <c r="U352" s="293"/>
      <c r="V352" s="296" t="s">
        <v>225</v>
      </c>
      <c r="W352" s="292" t="s">
        <v>1028</v>
      </c>
      <c r="X352" s="292"/>
      <c r="Y352" s="292"/>
      <c r="Z352" s="303"/>
      <c r="AA352" s="291"/>
      <c r="AB352" s="300"/>
      <c r="AC352" s="293"/>
      <c r="AD352" s="304"/>
      <c r="AE352" s="301"/>
      <c r="AF352" s="296">
        <v>1</v>
      </c>
      <c r="AG352" s="297">
        <v>5</v>
      </c>
      <c r="AH352" s="305">
        <v>5</v>
      </c>
      <c r="AI352" s="306" t="s">
        <v>407</v>
      </c>
      <c r="AJ352" s="302">
        <v>15</v>
      </c>
      <c r="AK352" s="260">
        <f>IF(AJ352="","",(VLOOKUP(AJ352,償却率表!A:B,2,FALSE)))</f>
        <v>6.7000000000000004E-2</v>
      </c>
      <c r="AL352" s="307" t="s">
        <v>153</v>
      </c>
      <c r="AM352" s="262">
        <f>IF(AL352="","",(VLOOKUP(AL352,PD!G:H,2,FALSE)))</f>
        <v>1</v>
      </c>
      <c r="AN352" s="318" t="s">
        <v>1029</v>
      </c>
      <c r="AO352" s="309">
        <v>2000</v>
      </c>
      <c r="AP352" s="319" t="s">
        <v>1029</v>
      </c>
      <c r="AQ352" s="266">
        <v>2000</v>
      </c>
      <c r="AR352" s="267">
        <f t="shared" si="189"/>
        <v>14</v>
      </c>
      <c r="AS352" s="293">
        <v>2015</v>
      </c>
      <c r="AT352" s="311">
        <v>4880000</v>
      </c>
      <c r="AU352" s="312"/>
      <c r="AV352" s="313"/>
      <c r="AW352" s="314"/>
      <c r="AX352" s="296"/>
      <c r="AY352" s="315" t="s">
        <v>309</v>
      </c>
      <c r="AZ352" s="248">
        <f>IF(AY352="","",(VLOOKUP(AY352,PD!J:K,2,FALSE)))</f>
        <v>1</v>
      </c>
      <c r="BA352" s="300">
        <v>2014</v>
      </c>
      <c r="BB352" s="316">
        <f t="shared" si="226"/>
        <v>0</v>
      </c>
      <c r="BC352" s="291"/>
      <c r="BD352" s="292"/>
      <c r="BE352" s="301"/>
      <c r="BF352" s="274">
        <f t="shared" si="190"/>
        <v>0</v>
      </c>
      <c r="BG352" s="275" t="str">
        <f t="shared" si="191"/>
        <v/>
      </c>
      <c r="BH352" s="276" t="str">
        <f t="shared" si="192"/>
        <v/>
      </c>
      <c r="BI352" s="276" t="str">
        <f t="shared" si="193"/>
        <v/>
      </c>
      <c r="BJ352" s="276" t="str">
        <f t="shared" si="194"/>
        <v/>
      </c>
      <c r="BK352" s="276" t="str">
        <f t="shared" si="195"/>
        <v/>
      </c>
      <c r="BL352" s="276" t="str">
        <f t="shared" si="196"/>
        <v/>
      </c>
      <c r="BM352" s="276" t="str">
        <f t="shared" si="197"/>
        <v/>
      </c>
      <c r="BN352" s="276" t="str">
        <f t="shared" si="198"/>
        <v/>
      </c>
      <c r="BO352" s="276" t="str">
        <f t="shared" si="199"/>
        <v/>
      </c>
      <c r="BP352" s="277" t="str">
        <f t="shared" si="200"/>
        <v/>
      </c>
      <c r="BQ352" s="278"/>
      <c r="BR352" s="279"/>
      <c r="BS352" s="280"/>
      <c r="BT352" s="274">
        <f t="shared" si="201"/>
        <v>0</v>
      </c>
      <c r="BU352" s="275" t="str">
        <f t="shared" si="202"/>
        <v/>
      </c>
      <c r="BV352" s="276" t="str">
        <f t="shared" si="203"/>
        <v/>
      </c>
      <c r="BW352" s="276" t="str">
        <f t="shared" si="204"/>
        <v/>
      </c>
      <c r="BX352" s="276" t="str">
        <f t="shared" si="205"/>
        <v/>
      </c>
      <c r="BY352" s="276" t="str">
        <f t="shared" si="206"/>
        <v/>
      </c>
      <c r="BZ352" s="276" t="str">
        <f t="shared" si="207"/>
        <v/>
      </c>
      <c r="CA352" s="276" t="str">
        <f t="shared" si="208"/>
        <v/>
      </c>
      <c r="CB352" s="276" t="str">
        <f t="shared" si="209"/>
        <v/>
      </c>
      <c r="CC352" s="276" t="str">
        <f t="shared" si="210"/>
        <v/>
      </c>
      <c r="CD352" s="276" t="str">
        <f t="shared" si="211"/>
        <v/>
      </c>
      <c r="CE352" s="277" t="str">
        <f t="shared" si="212"/>
        <v/>
      </c>
      <c r="CF352" s="278"/>
      <c r="CG352" s="281"/>
      <c r="CH352" s="281"/>
      <c r="CI352" s="281"/>
      <c r="CJ352" s="280"/>
      <c r="CK352" s="282">
        <f t="shared" si="213"/>
        <v>0</v>
      </c>
      <c r="CL352" s="283">
        <f t="shared" si="214"/>
        <v>4880000</v>
      </c>
      <c r="CM352" s="284">
        <f t="shared" si="215"/>
        <v>326960</v>
      </c>
      <c r="CN352" s="284">
        <f t="shared" si="216"/>
        <v>4577440</v>
      </c>
      <c r="CO352" s="284">
        <f t="shared" si="217"/>
        <v>302560</v>
      </c>
      <c r="CP352" s="280">
        <f t="shared" si="218"/>
        <v>629520</v>
      </c>
      <c r="CQ352" s="285"/>
      <c r="CR352" s="291"/>
      <c r="CS352" s="293"/>
      <c r="CV352" s="291"/>
      <c r="CW352" s="292"/>
      <c r="CX352" s="292"/>
      <c r="CY352" s="292"/>
      <c r="CZ352" s="292"/>
      <c r="DA352" s="292"/>
      <c r="DB352" s="292"/>
      <c r="DC352" s="292"/>
      <c r="DD352" s="292"/>
      <c r="DE352" s="293"/>
      <c r="DF352" s="291"/>
      <c r="DG352" s="292"/>
      <c r="DH352" s="292"/>
      <c r="DI352" s="292"/>
      <c r="DJ352" s="292"/>
      <c r="DK352" s="292"/>
      <c r="DL352" s="292"/>
      <c r="DM352" s="292"/>
      <c r="DN352" s="292"/>
      <c r="DO352" s="292"/>
      <c r="DP352" s="293"/>
      <c r="DQ352" s="141"/>
      <c r="DR352" s="291"/>
      <c r="DS352" s="292"/>
      <c r="DT352" s="292"/>
      <c r="DU352" s="292"/>
      <c r="DV352" s="292"/>
      <c r="DW352" s="292"/>
      <c r="DX352" s="292"/>
      <c r="DY352" s="292"/>
      <c r="DZ352" s="292"/>
      <c r="EA352" s="292"/>
      <c r="EB352" s="292"/>
      <c r="EC352" s="292"/>
      <c r="ED352" s="292"/>
      <c r="EE352" s="292"/>
      <c r="EF352" s="301"/>
      <c r="EG352" s="301"/>
      <c r="EH352" s="301"/>
      <c r="EI352" s="301"/>
      <c r="EJ352" s="301"/>
      <c r="EK352" s="301"/>
      <c r="EL352" s="301"/>
      <c r="EM352" s="301"/>
      <c r="EN352" s="301"/>
      <c r="EO352" s="317">
        <f t="shared" si="225"/>
        <v>326960</v>
      </c>
      <c r="EP352" s="301"/>
      <c r="EQ352" s="293"/>
      <c r="ES352" s="288">
        <f t="shared" si="219"/>
        <v>2014</v>
      </c>
      <c r="ET352" s="289">
        <f t="shared" si="220"/>
        <v>0</v>
      </c>
      <c r="EU352" s="290">
        <f t="shared" si="221"/>
        <v>0</v>
      </c>
      <c r="EV352" s="290">
        <f t="shared" si="222"/>
        <v>0</v>
      </c>
      <c r="EW352" s="290">
        <f t="shared" si="223"/>
        <v>0</v>
      </c>
      <c r="EX352" s="291"/>
      <c r="EY352" s="292"/>
      <c r="EZ352" s="292"/>
      <c r="FA352" s="293"/>
      <c r="FB352" s="294">
        <f t="shared" si="224"/>
        <v>0</v>
      </c>
    </row>
    <row r="353" spans="1:158" s="287" customFormat="1" x14ac:dyDescent="0.15">
      <c r="A353" s="296">
        <v>339</v>
      </c>
      <c r="B353" s="297"/>
      <c r="C353" s="298" t="s">
        <v>161</v>
      </c>
      <c r="D353" s="248">
        <f>IF(C353="","",(VLOOKUP(C353,PD!A:B,2,FALSE)))</f>
        <v>12</v>
      </c>
      <c r="E353" s="299" t="s">
        <v>412</v>
      </c>
      <c r="F353" s="299" t="s">
        <v>1030</v>
      </c>
      <c r="G353" s="292" t="s">
        <v>1031</v>
      </c>
      <c r="H353" s="300">
        <v>11</v>
      </c>
      <c r="I353" s="292" t="s">
        <v>1032</v>
      </c>
      <c r="J353" s="300">
        <v>1</v>
      </c>
      <c r="K353" s="293"/>
      <c r="L353" s="291"/>
      <c r="M353" s="292" t="s">
        <v>397</v>
      </c>
      <c r="N353" s="301"/>
      <c r="O353" s="302">
        <v>1</v>
      </c>
      <c r="P353" s="300">
        <v>15</v>
      </c>
      <c r="Q353" s="303">
        <v>23</v>
      </c>
      <c r="R353" s="302">
        <v>1</v>
      </c>
      <c r="S353" s="292"/>
      <c r="T353" s="300"/>
      <c r="U353" s="293"/>
      <c r="V353" s="296" t="s">
        <v>225</v>
      </c>
      <c r="W353" s="292" t="s">
        <v>1033</v>
      </c>
      <c r="X353" s="292"/>
      <c r="Y353" s="292"/>
      <c r="Z353" s="303"/>
      <c r="AA353" s="291"/>
      <c r="AB353" s="300"/>
      <c r="AC353" s="293"/>
      <c r="AD353" s="304"/>
      <c r="AE353" s="301"/>
      <c r="AF353" s="296">
        <v>1</v>
      </c>
      <c r="AG353" s="297">
        <v>2</v>
      </c>
      <c r="AH353" s="305">
        <v>14.5</v>
      </c>
      <c r="AI353" s="306" t="s">
        <v>407</v>
      </c>
      <c r="AJ353" s="302">
        <v>50</v>
      </c>
      <c r="AK353" s="260">
        <f>IF(AJ353="","",(VLOOKUP(AJ353,償却率表!A:B,2,FALSE)))</f>
        <v>0.02</v>
      </c>
      <c r="AL353" s="307" t="s">
        <v>153</v>
      </c>
      <c r="AM353" s="262">
        <f>IF(AL353="","",(VLOOKUP(AL353,PD!G:H,2,FALSE)))</f>
        <v>1</v>
      </c>
      <c r="AN353" s="318" t="s">
        <v>1034</v>
      </c>
      <c r="AO353" s="309">
        <v>1989</v>
      </c>
      <c r="AP353" s="319" t="s">
        <v>1034</v>
      </c>
      <c r="AQ353" s="266">
        <v>1989</v>
      </c>
      <c r="AR353" s="267">
        <f t="shared" si="189"/>
        <v>25</v>
      </c>
      <c r="AS353" s="293">
        <v>2039</v>
      </c>
      <c r="AT353" s="311"/>
      <c r="AU353" s="312"/>
      <c r="AV353" s="313">
        <v>1030000</v>
      </c>
      <c r="AW353" s="314"/>
      <c r="AX353" s="296">
        <v>1</v>
      </c>
      <c r="AY353" s="315" t="s">
        <v>438</v>
      </c>
      <c r="AZ353" s="248">
        <f>IF(AY353="","",(VLOOKUP(AY353,PD!J:K,2,FALSE)))</f>
        <v>3</v>
      </c>
      <c r="BA353" s="300">
        <v>2014</v>
      </c>
      <c r="BB353" s="316">
        <f t="shared" si="226"/>
        <v>0</v>
      </c>
      <c r="BC353" s="291"/>
      <c r="BD353" s="292"/>
      <c r="BE353" s="301"/>
      <c r="BF353" s="274">
        <f t="shared" si="190"/>
        <v>0</v>
      </c>
      <c r="BG353" s="275" t="str">
        <f t="shared" si="191"/>
        <v/>
      </c>
      <c r="BH353" s="276" t="str">
        <f t="shared" si="192"/>
        <v/>
      </c>
      <c r="BI353" s="276" t="str">
        <f t="shared" si="193"/>
        <v/>
      </c>
      <c r="BJ353" s="276" t="str">
        <f t="shared" si="194"/>
        <v/>
      </c>
      <c r="BK353" s="276" t="str">
        <f t="shared" si="195"/>
        <v/>
      </c>
      <c r="BL353" s="276" t="str">
        <f t="shared" si="196"/>
        <v/>
      </c>
      <c r="BM353" s="276" t="str">
        <f t="shared" si="197"/>
        <v/>
      </c>
      <c r="BN353" s="276" t="str">
        <f t="shared" si="198"/>
        <v/>
      </c>
      <c r="BO353" s="276" t="str">
        <f t="shared" si="199"/>
        <v/>
      </c>
      <c r="BP353" s="277" t="str">
        <f t="shared" si="200"/>
        <v/>
      </c>
      <c r="BQ353" s="278"/>
      <c r="BR353" s="279"/>
      <c r="BS353" s="280"/>
      <c r="BT353" s="274">
        <f t="shared" si="201"/>
        <v>0</v>
      </c>
      <c r="BU353" s="275" t="str">
        <f t="shared" si="202"/>
        <v/>
      </c>
      <c r="BV353" s="276" t="str">
        <f t="shared" si="203"/>
        <v/>
      </c>
      <c r="BW353" s="276" t="str">
        <f t="shared" si="204"/>
        <v/>
      </c>
      <c r="BX353" s="276" t="str">
        <f t="shared" si="205"/>
        <v/>
      </c>
      <c r="BY353" s="276" t="str">
        <f t="shared" si="206"/>
        <v/>
      </c>
      <c r="BZ353" s="276" t="str">
        <f t="shared" si="207"/>
        <v/>
      </c>
      <c r="CA353" s="276" t="str">
        <f t="shared" si="208"/>
        <v/>
      </c>
      <c r="CB353" s="276" t="str">
        <f t="shared" si="209"/>
        <v/>
      </c>
      <c r="CC353" s="276" t="str">
        <f t="shared" si="210"/>
        <v/>
      </c>
      <c r="CD353" s="276" t="str">
        <f t="shared" si="211"/>
        <v/>
      </c>
      <c r="CE353" s="277" t="str">
        <f t="shared" si="212"/>
        <v/>
      </c>
      <c r="CF353" s="278"/>
      <c r="CG353" s="281"/>
      <c r="CH353" s="281"/>
      <c r="CI353" s="281"/>
      <c r="CJ353" s="280"/>
      <c r="CK353" s="282">
        <f t="shared" si="213"/>
        <v>0</v>
      </c>
      <c r="CL353" s="283">
        <f t="shared" si="214"/>
        <v>1030000</v>
      </c>
      <c r="CM353" s="284">
        <f t="shared" si="215"/>
        <v>20600</v>
      </c>
      <c r="CN353" s="284">
        <f t="shared" si="216"/>
        <v>515000</v>
      </c>
      <c r="CO353" s="284">
        <f t="shared" si="217"/>
        <v>515000</v>
      </c>
      <c r="CP353" s="280">
        <f t="shared" si="218"/>
        <v>535600</v>
      </c>
      <c r="CQ353" s="285"/>
      <c r="CR353" s="291"/>
      <c r="CS353" s="293"/>
      <c r="CV353" s="291"/>
      <c r="CW353" s="292"/>
      <c r="CX353" s="292"/>
      <c r="CY353" s="292"/>
      <c r="CZ353" s="292"/>
      <c r="DA353" s="292"/>
      <c r="DB353" s="292"/>
      <c r="DC353" s="292"/>
      <c r="DD353" s="292"/>
      <c r="DE353" s="293"/>
      <c r="DF353" s="291"/>
      <c r="DG353" s="292"/>
      <c r="DH353" s="292"/>
      <c r="DI353" s="292"/>
      <c r="DJ353" s="292"/>
      <c r="DK353" s="292"/>
      <c r="DL353" s="292"/>
      <c r="DM353" s="292"/>
      <c r="DN353" s="292"/>
      <c r="DO353" s="292"/>
      <c r="DP353" s="293"/>
      <c r="DQ353" s="141"/>
      <c r="DR353" s="291"/>
      <c r="DS353" s="292"/>
      <c r="DT353" s="292"/>
      <c r="DU353" s="292"/>
      <c r="DV353" s="292"/>
      <c r="DW353" s="292"/>
      <c r="DX353" s="292"/>
      <c r="DY353" s="292"/>
      <c r="DZ353" s="292"/>
      <c r="EA353" s="292"/>
      <c r="EB353" s="292"/>
      <c r="EC353" s="292"/>
      <c r="ED353" s="292"/>
      <c r="EE353" s="292"/>
      <c r="EF353" s="301"/>
      <c r="EG353" s="301"/>
      <c r="EH353" s="301"/>
      <c r="EI353" s="301"/>
      <c r="EJ353" s="301"/>
      <c r="EK353" s="301"/>
      <c r="EL353" s="301"/>
      <c r="EM353" s="301"/>
      <c r="EN353" s="301"/>
      <c r="EO353" s="317">
        <f t="shared" si="225"/>
        <v>20600</v>
      </c>
      <c r="EP353" s="301"/>
      <c r="EQ353" s="293"/>
      <c r="ES353" s="288">
        <f t="shared" si="219"/>
        <v>2014</v>
      </c>
      <c r="ET353" s="289">
        <f t="shared" si="220"/>
        <v>0</v>
      </c>
      <c r="EU353" s="290">
        <f t="shared" si="221"/>
        <v>0</v>
      </c>
      <c r="EV353" s="290">
        <f t="shared" si="222"/>
        <v>0</v>
      </c>
      <c r="EW353" s="290">
        <f t="shared" si="223"/>
        <v>0</v>
      </c>
      <c r="EX353" s="291"/>
      <c r="EY353" s="292"/>
      <c r="EZ353" s="292"/>
      <c r="FA353" s="293"/>
      <c r="FB353" s="294">
        <f t="shared" si="224"/>
        <v>0</v>
      </c>
    </row>
    <row r="354" spans="1:158" s="287" customFormat="1" x14ac:dyDescent="0.15">
      <c r="A354" s="296">
        <v>340</v>
      </c>
      <c r="B354" s="297"/>
      <c r="C354" s="298" t="s">
        <v>161</v>
      </c>
      <c r="D354" s="248">
        <f>IF(C354="","",(VLOOKUP(C354,PD!A:B,2,FALSE)))</f>
        <v>12</v>
      </c>
      <c r="E354" s="299" t="s">
        <v>412</v>
      </c>
      <c r="F354" s="299" t="s">
        <v>1030</v>
      </c>
      <c r="G354" s="292" t="s">
        <v>1035</v>
      </c>
      <c r="H354" s="300">
        <v>11</v>
      </c>
      <c r="I354" s="292" t="s">
        <v>1032</v>
      </c>
      <c r="J354" s="300">
        <v>1</v>
      </c>
      <c r="K354" s="293"/>
      <c r="L354" s="291"/>
      <c r="M354" s="292" t="s">
        <v>397</v>
      </c>
      <c r="N354" s="301"/>
      <c r="O354" s="302">
        <v>1</v>
      </c>
      <c r="P354" s="300">
        <v>15</v>
      </c>
      <c r="Q354" s="303">
        <v>23</v>
      </c>
      <c r="R354" s="302">
        <v>1</v>
      </c>
      <c r="S354" s="292"/>
      <c r="T354" s="300"/>
      <c r="U354" s="293"/>
      <c r="V354" s="296" t="s">
        <v>225</v>
      </c>
      <c r="W354" s="292" t="s">
        <v>1033</v>
      </c>
      <c r="X354" s="292"/>
      <c r="Y354" s="292"/>
      <c r="Z354" s="303"/>
      <c r="AA354" s="291"/>
      <c r="AB354" s="300"/>
      <c r="AC354" s="293"/>
      <c r="AD354" s="304"/>
      <c r="AE354" s="301"/>
      <c r="AF354" s="296">
        <v>1</v>
      </c>
      <c r="AG354" s="297">
        <v>2</v>
      </c>
      <c r="AH354" s="305">
        <v>37.299999999999997</v>
      </c>
      <c r="AI354" s="306" t="s">
        <v>407</v>
      </c>
      <c r="AJ354" s="302">
        <v>47</v>
      </c>
      <c r="AK354" s="260">
        <f>IF(AJ354="","",(VLOOKUP(AJ354,償却率表!A:B,2,FALSE)))</f>
        <v>2.1999999999999999E-2</v>
      </c>
      <c r="AL354" s="307" t="s">
        <v>153</v>
      </c>
      <c r="AM354" s="262">
        <f>IF(AL354="","",(VLOOKUP(AL354,PD!G:H,2,FALSE)))</f>
        <v>1</v>
      </c>
      <c r="AN354" s="318" t="s">
        <v>1034</v>
      </c>
      <c r="AO354" s="309">
        <v>1989</v>
      </c>
      <c r="AP354" s="319" t="s">
        <v>1034</v>
      </c>
      <c r="AQ354" s="266">
        <v>1989</v>
      </c>
      <c r="AR354" s="267">
        <f t="shared" si="189"/>
        <v>25</v>
      </c>
      <c r="AS354" s="293">
        <v>2036</v>
      </c>
      <c r="AT354" s="311"/>
      <c r="AU354" s="312"/>
      <c r="AV354" s="313">
        <v>2650000</v>
      </c>
      <c r="AW354" s="314"/>
      <c r="AX354" s="296">
        <v>1</v>
      </c>
      <c r="AY354" s="315" t="s">
        <v>438</v>
      </c>
      <c r="AZ354" s="248">
        <f>IF(AY354="","",(VLOOKUP(AY354,PD!J:K,2,FALSE)))</f>
        <v>3</v>
      </c>
      <c r="BA354" s="300">
        <v>2014</v>
      </c>
      <c r="BB354" s="316">
        <f t="shared" si="226"/>
        <v>0</v>
      </c>
      <c r="BC354" s="291"/>
      <c r="BD354" s="292"/>
      <c r="BE354" s="301"/>
      <c r="BF354" s="274">
        <f t="shared" si="190"/>
        <v>0</v>
      </c>
      <c r="BG354" s="275" t="str">
        <f t="shared" si="191"/>
        <v/>
      </c>
      <c r="BH354" s="276" t="str">
        <f t="shared" si="192"/>
        <v/>
      </c>
      <c r="BI354" s="276" t="str">
        <f t="shared" si="193"/>
        <v/>
      </c>
      <c r="BJ354" s="276" t="str">
        <f t="shared" si="194"/>
        <v/>
      </c>
      <c r="BK354" s="276" t="str">
        <f t="shared" si="195"/>
        <v/>
      </c>
      <c r="BL354" s="276" t="str">
        <f t="shared" si="196"/>
        <v/>
      </c>
      <c r="BM354" s="276" t="str">
        <f t="shared" si="197"/>
        <v/>
      </c>
      <c r="BN354" s="276" t="str">
        <f t="shared" si="198"/>
        <v/>
      </c>
      <c r="BO354" s="276" t="str">
        <f t="shared" si="199"/>
        <v/>
      </c>
      <c r="BP354" s="277" t="str">
        <f t="shared" si="200"/>
        <v/>
      </c>
      <c r="BQ354" s="278"/>
      <c r="BR354" s="279"/>
      <c r="BS354" s="280"/>
      <c r="BT354" s="274">
        <f t="shared" si="201"/>
        <v>0</v>
      </c>
      <c r="BU354" s="275" t="str">
        <f t="shared" si="202"/>
        <v/>
      </c>
      <c r="BV354" s="276" t="str">
        <f t="shared" si="203"/>
        <v/>
      </c>
      <c r="BW354" s="276" t="str">
        <f t="shared" si="204"/>
        <v/>
      </c>
      <c r="BX354" s="276" t="str">
        <f t="shared" si="205"/>
        <v/>
      </c>
      <c r="BY354" s="276" t="str">
        <f t="shared" si="206"/>
        <v/>
      </c>
      <c r="BZ354" s="276" t="str">
        <f t="shared" si="207"/>
        <v/>
      </c>
      <c r="CA354" s="276" t="str">
        <f t="shared" si="208"/>
        <v/>
      </c>
      <c r="CB354" s="276" t="str">
        <f t="shared" si="209"/>
        <v/>
      </c>
      <c r="CC354" s="276" t="str">
        <f t="shared" si="210"/>
        <v/>
      </c>
      <c r="CD354" s="276" t="str">
        <f t="shared" si="211"/>
        <v/>
      </c>
      <c r="CE354" s="277" t="str">
        <f t="shared" si="212"/>
        <v/>
      </c>
      <c r="CF354" s="278"/>
      <c r="CG354" s="281"/>
      <c r="CH354" s="281"/>
      <c r="CI354" s="281"/>
      <c r="CJ354" s="280"/>
      <c r="CK354" s="282">
        <f t="shared" si="213"/>
        <v>0</v>
      </c>
      <c r="CL354" s="283">
        <f t="shared" si="214"/>
        <v>2650000</v>
      </c>
      <c r="CM354" s="284">
        <f t="shared" si="215"/>
        <v>58300</v>
      </c>
      <c r="CN354" s="284">
        <f t="shared" si="216"/>
        <v>1457500</v>
      </c>
      <c r="CO354" s="284">
        <f t="shared" si="217"/>
        <v>1192500</v>
      </c>
      <c r="CP354" s="280">
        <f t="shared" si="218"/>
        <v>1250800</v>
      </c>
      <c r="CQ354" s="285"/>
      <c r="CR354" s="291"/>
      <c r="CS354" s="293"/>
      <c r="CV354" s="291"/>
      <c r="CW354" s="292"/>
      <c r="CX354" s="292"/>
      <c r="CY354" s="292"/>
      <c r="CZ354" s="292"/>
      <c r="DA354" s="292"/>
      <c r="DB354" s="292"/>
      <c r="DC354" s="292"/>
      <c r="DD354" s="292"/>
      <c r="DE354" s="293"/>
      <c r="DF354" s="291"/>
      <c r="DG354" s="292"/>
      <c r="DH354" s="292"/>
      <c r="DI354" s="292"/>
      <c r="DJ354" s="292"/>
      <c r="DK354" s="292"/>
      <c r="DL354" s="292"/>
      <c r="DM354" s="292"/>
      <c r="DN354" s="292"/>
      <c r="DO354" s="292"/>
      <c r="DP354" s="293"/>
      <c r="DQ354" s="141"/>
      <c r="DR354" s="291"/>
      <c r="DS354" s="292"/>
      <c r="DT354" s="292"/>
      <c r="DU354" s="292"/>
      <c r="DV354" s="292"/>
      <c r="DW354" s="292"/>
      <c r="DX354" s="292"/>
      <c r="DY354" s="292"/>
      <c r="DZ354" s="292"/>
      <c r="EA354" s="292"/>
      <c r="EB354" s="292"/>
      <c r="EC354" s="292"/>
      <c r="ED354" s="292"/>
      <c r="EE354" s="292"/>
      <c r="EF354" s="301"/>
      <c r="EG354" s="301"/>
      <c r="EH354" s="301"/>
      <c r="EI354" s="301"/>
      <c r="EJ354" s="301"/>
      <c r="EK354" s="301"/>
      <c r="EL354" s="301"/>
      <c r="EM354" s="301"/>
      <c r="EN354" s="301"/>
      <c r="EO354" s="317">
        <f t="shared" si="225"/>
        <v>58300</v>
      </c>
      <c r="EP354" s="301"/>
      <c r="EQ354" s="293"/>
      <c r="ES354" s="288">
        <f t="shared" si="219"/>
        <v>2014</v>
      </c>
      <c r="ET354" s="289">
        <f t="shared" si="220"/>
        <v>0</v>
      </c>
      <c r="EU354" s="290">
        <f t="shared" si="221"/>
        <v>0</v>
      </c>
      <c r="EV354" s="290">
        <f t="shared" si="222"/>
        <v>0</v>
      </c>
      <c r="EW354" s="290">
        <f t="shared" si="223"/>
        <v>0</v>
      </c>
      <c r="EX354" s="291"/>
      <c r="EY354" s="292"/>
      <c r="EZ354" s="292"/>
      <c r="FA354" s="293"/>
      <c r="FB354" s="294">
        <f t="shared" si="224"/>
        <v>0</v>
      </c>
    </row>
    <row r="355" spans="1:158" s="287" customFormat="1" x14ac:dyDescent="0.15">
      <c r="A355" s="296">
        <v>341</v>
      </c>
      <c r="B355" s="297"/>
      <c r="C355" s="298" t="s">
        <v>161</v>
      </c>
      <c r="D355" s="248">
        <f>IF(C355="","",(VLOOKUP(C355,PD!A:B,2,FALSE)))</f>
        <v>12</v>
      </c>
      <c r="E355" s="299" t="s">
        <v>412</v>
      </c>
      <c r="F355" s="299" t="s">
        <v>1030</v>
      </c>
      <c r="G355" s="292" t="s">
        <v>408</v>
      </c>
      <c r="H355" s="300">
        <v>11</v>
      </c>
      <c r="I355" s="292" t="s">
        <v>1032</v>
      </c>
      <c r="J355" s="300">
        <v>1</v>
      </c>
      <c r="K355" s="293"/>
      <c r="L355" s="291"/>
      <c r="M355" s="292" t="s">
        <v>397</v>
      </c>
      <c r="N355" s="301"/>
      <c r="O355" s="302">
        <v>1</v>
      </c>
      <c r="P355" s="300">
        <v>15</v>
      </c>
      <c r="Q355" s="303">
        <v>23</v>
      </c>
      <c r="R355" s="302">
        <v>1</v>
      </c>
      <c r="S355" s="292"/>
      <c r="T355" s="300"/>
      <c r="U355" s="293"/>
      <c r="V355" s="296" t="s">
        <v>225</v>
      </c>
      <c r="W355" s="292" t="s">
        <v>1033</v>
      </c>
      <c r="X355" s="292"/>
      <c r="Y355" s="292"/>
      <c r="Z355" s="303"/>
      <c r="AA355" s="291"/>
      <c r="AB355" s="300"/>
      <c r="AC355" s="293"/>
      <c r="AD355" s="304"/>
      <c r="AE355" s="301"/>
      <c r="AF355" s="296">
        <v>1</v>
      </c>
      <c r="AG355" s="297">
        <v>2</v>
      </c>
      <c r="AH355" s="305">
        <v>28</v>
      </c>
      <c r="AI355" s="306" t="s">
        <v>407</v>
      </c>
      <c r="AJ355" s="302">
        <v>38</v>
      </c>
      <c r="AK355" s="260">
        <f>IF(AJ355="","",(VLOOKUP(AJ355,償却率表!A:B,2,FALSE)))</f>
        <v>2.7E-2</v>
      </c>
      <c r="AL355" s="307" t="s">
        <v>153</v>
      </c>
      <c r="AM355" s="262">
        <f>IF(AL355="","",(VLOOKUP(AL355,PD!G:H,2,FALSE)))</f>
        <v>1</v>
      </c>
      <c r="AN355" s="318" t="s">
        <v>1034</v>
      </c>
      <c r="AO355" s="309">
        <v>1989</v>
      </c>
      <c r="AP355" s="319" t="s">
        <v>1034</v>
      </c>
      <c r="AQ355" s="266">
        <v>1989</v>
      </c>
      <c r="AR355" s="267">
        <f t="shared" si="189"/>
        <v>25</v>
      </c>
      <c r="AS355" s="293">
        <v>2027</v>
      </c>
      <c r="AT355" s="311"/>
      <c r="AU355" s="312"/>
      <c r="AV355" s="313">
        <v>1980000</v>
      </c>
      <c r="AW355" s="314"/>
      <c r="AX355" s="296">
        <v>1</v>
      </c>
      <c r="AY355" s="315" t="s">
        <v>438</v>
      </c>
      <c r="AZ355" s="248">
        <f>IF(AY355="","",(VLOOKUP(AY355,PD!J:K,2,FALSE)))</f>
        <v>3</v>
      </c>
      <c r="BA355" s="300">
        <v>2014</v>
      </c>
      <c r="BB355" s="316">
        <f t="shared" si="226"/>
        <v>0</v>
      </c>
      <c r="BC355" s="291"/>
      <c r="BD355" s="292"/>
      <c r="BE355" s="301"/>
      <c r="BF355" s="274">
        <f t="shared" si="190"/>
        <v>0</v>
      </c>
      <c r="BG355" s="275" t="str">
        <f t="shared" si="191"/>
        <v/>
      </c>
      <c r="BH355" s="276" t="str">
        <f t="shared" si="192"/>
        <v/>
      </c>
      <c r="BI355" s="276" t="str">
        <f t="shared" si="193"/>
        <v/>
      </c>
      <c r="BJ355" s="276" t="str">
        <f t="shared" si="194"/>
        <v/>
      </c>
      <c r="BK355" s="276" t="str">
        <f t="shared" si="195"/>
        <v/>
      </c>
      <c r="BL355" s="276" t="str">
        <f t="shared" si="196"/>
        <v/>
      </c>
      <c r="BM355" s="276" t="str">
        <f t="shared" si="197"/>
        <v/>
      </c>
      <c r="BN355" s="276" t="str">
        <f t="shared" si="198"/>
        <v/>
      </c>
      <c r="BO355" s="276" t="str">
        <f t="shared" si="199"/>
        <v/>
      </c>
      <c r="BP355" s="277" t="str">
        <f t="shared" si="200"/>
        <v/>
      </c>
      <c r="BQ355" s="278"/>
      <c r="BR355" s="279"/>
      <c r="BS355" s="280"/>
      <c r="BT355" s="274">
        <f t="shared" si="201"/>
        <v>0</v>
      </c>
      <c r="BU355" s="275" t="str">
        <f t="shared" si="202"/>
        <v/>
      </c>
      <c r="BV355" s="276" t="str">
        <f t="shared" si="203"/>
        <v/>
      </c>
      <c r="BW355" s="276" t="str">
        <f t="shared" si="204"/>
        <v/>
      </c>
      <c r="BX355" s="276" t="str">
        <f t="shared" si="205"/>
        <v/>
      </c>
      <c r="BY355" s="276" t="str">
        <f t="shared" si="206"/>
        <v/>
      </c>
      <c r="BZ355" s="276" t="str">
        <f t="shared" si="207"/>
        <v/>
      </c>
      <c r="CA355" s="276" t="str">
        <f t="shared" si="208"/>
        <v/>
      </c>
      <c r="CB355" s="276" t="str">
        <f t="shared" si="209"/>
        <v/>
      </c>
      <c r="CC355" s="276" t="str">
        <f t="shared" si="210"/>
        <v/>
      </c>
      <c r="CD355" s="276" t="str">
        <f t="shared" si="211"/>
        <v/>
      </c>
      <c r="CE355" s="277" t="str">
        <f t="shared" si="212"/>
        <v/>
      </c>
      <c r="CF355" s="278"/>
      <c r="CG355" s="281"/>
      <c r="CH355" s="281"/>
      <c r="CI355" s="281"/>
      <c r="CJ355" s="280"/>
      <c r="CK355" s="282">
        <f t="shared" si="213"/>
        <v>0</v>
      </c>
      <c r="CL355" s="283">
        <f t="shared" si="214"/>
        <v>1980000</v>
      </c>
      <c r="CM355" s="284">
        <f t="shared" si="215"/>
        <v>53460</v>
      </c>
      <c r="CN355" s="284">
        <f t="shared" si="216"/>
        <v>1336500</v>
      </c>
      <c r="CO355" s="284">
        <f t="shared" si="217"/>
        <v>643500</v>
      </c>
      <c r="CP355" s="280">
        <f t="shared" si="218"/>
        <v>696960</v>
      </c>
      <c r="CQ355" s="285"/>
      <c r="CR355" s="291"/>
      <c r="CS355" s="293"/>
      <c r="CV355" s="291"/>
      <c r="CW355" s="292"/>
      <c r="CX355" s="292"/>
      <c r="CY355" s="292"/>
      <c r="CZ355" s="292"/>
      <c r="DA355" s="292"/>
      <c r="DB355" s="292"/>
      <c r="DC355" s="292"/>
      <c r="DD355" s="292"/>
      <c r="DE355" s="293"/>
      <c r="DF355" s="291"/>
      <c r="DG355" s="292"/>
      <c r="DH355" s="292"/>
      <c r="DI355" s="292"/>
      <c r="DJ355" s="292"/>
      <c r="DK355" s="292"/>
      <c r="DL355" s="292"/>
      <c r="DM355" s="292"/>
      <c r="DN355" s="292"/>
      <c r="DO355" s="292"/>
      <c r="DP355" s="293"/>
      <c r="DQ355" s="141"/>
      <c r="DR355" s="291"/>
      <c r="DS355" s="292"/>
      <c r="DT355" s="292"/>
      <c r="DU355" s="292"/>
      <c r="DV355" s="292"/>
      <c r="DW355" s="292"/>
      <c r="DX355" s="292"/>
      <c r="DY355" s="292"/>
      <c r="DZ355" s="292"/>
      <c r="EA355" s="292"/>
      <c r="EB355" s="292"/>
      <c r="EC355" s="292"/>
      <c r="ED355" s="292"/>
      <c r="EE355" s="292"/>
      <c r="EF355" s="301"/>
      <c r="EG355" s="301"/>
      <c r="EH355" s="301"/>
      <c r="EI355" s="301"/>
      <c r="EJ355" s="301"/>
      <c r="EK355" s="301"/>
      <c r="EL355" s="301"/>
      <c r="EM355" s="301"/>
      <c r="EN355" s="301"/>
      <c r="EO355" s="317">
        <f t="shared" si="225"/>
        <v>53460</v>
      </c>
      <c r="EP355" s="301"/>
      <c r="EQ355" s="293"/>
      <c r="ES355" s="288">
        <f t="shared" si="219"/>
        <v>2014</v>
      </c>
      <c r="ET355" s="289">
        <f t="shared" si="220"/>
        <v>0</v>
      </c>
      <c r="EU355" s="290">
        <f t="shared" si="221"/>
        <v>0</v>
      </c>
      <c r="EV355" s="290">
        <f t="shared" si="222"/>
        <v>0</v>
      </c>
      <c r="EW355" s="290">
        <f t="shared" si="223"/>
        <v>0</v>
      </c>
      <c r="EX355" s="291"/>
      <c r="EY355" s="292"/>
      <c r="EZ355" s="292"/>
      <c r="FA355" s="293"/>
      <c r="FB355" s="294">
        <f t="shared" si="224"/>
        <v>0</v>
      </c>
    </row>
    <row r="356" spans="1:158" s="287" customFormat="1" x14ac:dyDescent="0.15">
      <c r="A356" s="296">
        <v>342</v>
      </c>
      <c r="B356" s="297"/>
      <c r="C356" s="298" t="s">
        <v>161</v>
      </c>
      <c r="D356" s="248">
        <f>IF(C356="","",(VLOOKUP(C356,PD!A:B,2,FALSE)))</f>
        <v>12</v>
      </c>
      <c r="E356" s="299" t="s">
        <v>412</v>
      </c>
      <c r="F356" s="299" t="s">
        <v>1036</v>
      </c>
      <c r="G356" s="292" t="s">
        <v>701</v>
      </c>
      <c r="H356" s="300">
        <v>11</v>
      </c>
      <c r="I356" s="292" t="s">
        <v>1037</v>
      </c>
      <c r="J356" s="300">
        <v>8</v>
      </c>
      <c r="K356" s="293"/>
      <c r="L356" s="291"/>
      <c r="M356" s="292" t="s">
        <v>397</v>
      </c>
      <c r="N356" s="301"/>
      <c r="O356" s="302">
        <v>1</v>
      </c>
      <c r="P356" s="300">
        <v>15</v>
      </c>
      <c r="Q356" s="303">
        <v>23</v>
      </c>
      <c r="R356" s="302">
        <v>1</v>
      </c>
      <c r="S356" s="292"/>
      <c r="T356" s="300"/>
      <c r="U356" s="293"/>
      <c r="V356" s="296" t="s">
        <v>225</v>
      </c>
      <c r="W356" s="292" t="s">
        <v>1038</v>
      </c>
      <c r="X356" s="292"/>
      <c r="Y356" s="292"/>
      <c r="Z356" s="303"/>
      <c r="AA356" s="291"/>
      <c r="AB356" s="300"/>
      <c r="AC356" s="293"/>
      <c r="AD356" s="304"/>
      <c r="AE356" s="301"/>
      <c r="AF356" s="296">
        <v>1</v>
      </c>
      <c r="AG356" s="297">
        <v>4</v>
      </c>
      <c r="AH356" s="305">
        <v>793.17</v>
      </c>
      <c r="AI356" s="306" t="s">
        <v>407</v>
      </c>
      <c r="AJ356" s="302">
        <v>34</v>
      </c>
      <c r="AK356" s="260">
        <f>IF(AJ356="","",(VLOOKUP(AJ356,償却率表!A:B,2,FALSE)))</f>
        <v>0.03</v>
      </c>
      <c r="AL356" s="307" t="s">
        <v>153</v>
      </c>
      <c r="AM356" s="262">
        <f>IF(AL356="","",(VLOOKUP(AL356,PD!G:H,2,FALSE)))</f>
        <v>1</v>
      </c>
      <c r="AN356" s="318" t="s">
        <v>1039</v>
      </c>
      <c r="AO356" s="309">
        <v>1983</v>
      </c>
      <c r="AP356" s="319" t="s">
        <v>1039</v>
      </c>
      <c r="AQ356" s="266">
        <v>1983</v>
      </c>
      <c r="AR356" s="267">
        <f t="shared" si="189"/>
        <v>31</v>
      </c>
      <c r="AS356" s="293">
        <v>2017</v>
      </c>
      <c r="AT356" s="311"/>
      <c r="AU356" s="312"/>
      <c r="AV356" s="313">
        <v>101200000</v>
      </c>
      <c r="AW356" s="314"/>
      <c r="AX356" s="296">
        <v>1</v>
      </c>
      <c r="AY356" s="315" t="s">
        <v>438</v>
      </c>
      <c r="AZ356" s="248">
        <f>IF(AY356="","",(VLOOKUP(AY356,PD!J:K,2,FALSE)))</f>
        <v>3</v>
      </c>
      <c r="BA356" s="300">
        <v>2014</v>
      </c>
      <c r="BB356" s="316">
        <f t="shared" si="226"/>
        <v>0</v>
      </c>
      <c r="BC356" s="291"/>
      <c r="BD356" s="292"/>
      <c r="BE356" s="301"/>
      <c r="BF356" s="274">
        <f t="shared" si="190"/>
        <v>0</v>
      </c>
      <c r="BG356" s="275" t="str">
        <f t="shared" si="191"/>
        <v/>
      </c>
      <c r="BH356" s="276" t="str">
        <f t="shared" si="192"/>
        <v/>
      </c>
      <c r="BI356" s="276" t="str">
        <f t="shared" si="193"/>
        <v/>
      </c>
      <c r="BJ356" s="276" t="str">
        <f t="shared" si="194"/>
        <v/>
      </c>
      <c r="BK356" s="276" t="str">
        <f t="shared" si="195"/>
        <v/>
      </c>
      <c r="BL356" s="276" t="str">
        <f t="shared" si="196"/>
        <v/>
      </c>
      <c r="BM356" s="276" t="str">
        <f t="shared" si="197"/>
        <v/>
      </c>
      <c r="BN356" s="276" t="str">
        <f t="shared" si="198"/>
        <v/>
      </c>
      <c r="BO356" s="276" t="str">
        <f t="shared" si="199"/>
        <v/>
      </c>
      <c r="BP356" s="277" t="str">
        <f t="shared" si="200"/>
        <v/>
      </c>
      <c r="BQ356" s="278"/>
      <c r="BR356" s="279"/>
      <c r="BS356" s="280"/>
      <c r="BT356" s="274">
        <f t="shared" si="201"/>
        <v>0</v>
      </c>
      <c r="BU356" s="275" t="str">
        <f t="shared" si="202"/>
        <v/>
      </c>
      <c r="BV356" s="276" t="str">
        <f t="shared" si="203"/>
        <v/>
      </c>
      <c r="BW356" s="276" t="str">
        <f t="shared" si="204"/>
        <v/>
      </c>
      <c r="BX356" s="276" t="str">
        <f t="shared" si="205"/>
        <v/>
      </c>
      <c r="BY356" s="276" t="str">
        <f t="shared" si="206"/>
        <v/>
      </c>
      <c r="BZ356" s="276" t="str">
        <f t="shared" si="207"/>
        <v/>
      </c>
      <c r="CA356" s="276" t="str">
        <f t="shared" si="208"/>
        <v/>
      </c>
      <c r="CB356" s="276" t="str">
        <f t="shared" si="209"/>
        <v/>
      </c>
      <c r="CC356" s="276" t="str">
        <f t="shared" si="210"/>
        <v/>
      </c>
      <c r="CD356" s="276" t="str">
        <f t="shared" si="211"/>
        <v/>
      </c>
      <c r="CE356" s="277" t="str">
        <f t="shared" si="212"/>
        <v/>
      </c>
      <c r="CF356" s="278"/>
      <c r="CG356" s="281"/>
      <c r="CH356" s="281"/>
      <c r="CI356" s="281"/>
      <c r="CJ356" s="280"/>
      <c r="CK356" s="282">
        <f t="shared" si="213"/>
        <v>0</v>
      </c>
      <c r="CL356" s="283">
        <f t="shared" si="214"/>
        <v>101200000</v>
      </c>
      <c r="CM356" s="284">
        <f t="shared" si="215"/>
        <v>3036000</v>
      </c>
      <c r="CN356" s="284">
        <f t="shared" si="216"/>
        <v>94116000</v>
      </c>
      <c r="CO356" s="284">
        <f t="shared" si="217"/>
        <v>7084000</v>
      </c>
      <c r="CP356" s="280">
        <f t="shared" si="218"/>
        <v>10120000</v>
      </c>
      <c r="CQ356" s="285"/>
      <c r="CR356" s="291"/>
      <c r="CS356" s="293"/>
      <c r="CV356" s="291"/>
      <c r="CW356" s="292"/>
      <c r="CX356" s="292"/>
      <c r="CY356" s="292"/>
      <c r="CZ356" s="292"/>
      <c r="DA356" s="292"/>
      <c r="DB356" s="292"/>
      <c r="DC356" s="292"/>
      <c r="DD356" s="292"/>
      <c r="DE356" s="293"/>
      <c r="DF356" s="291"/>
      <c r="DG356" s="292"/>
      <c r="DH356" s="292"/>
      <c r="DI356" s="292"/>
      <c r="DJ356" s="292"/>
      <c r="DK356" s="292"/>
      <c r="DL356" s="292"/>
      <c r="DM356" s="292"/>
      <c r="DN356" s="292"/>
      <c r="DO356" s="292"/>
      <c r="DP356" s="293"/>
      <c r="DQ356" s="141"/>
      <c r="DR356" s="291"/>
      <c r="DS356" s="292"/>
      <c r="DT356" s="292"/>
      <c r="DU356" s="292"/>
      <c r="DV356" s="292"/>
      <c r="DW356" s="292"/>
      <c r="DX356" s="292"/>
      <c r="DY356" s="292"/>
      <c r="DZ356" s="292"/>
      <c r="EA356" s="292"/>
      <c r="EB356" s="292"/>
      <c r="EC356" s="292"/>
      <c r="ED356" s="292"/>
      <c r="EE356" s="292"/>
      <c r="EF356" s="301"/>
      <c r="EG356" s="301"/>
      <c r="EH356" s="301"/>
      <c r="EI356" s="301"/>
      <c r="EJ356" s="301"/>
      <c r="EK356" s="301"/>
      <c r="EL356" s="301"/>
      <c r="EM356" s="301"/>
      <c r="EN356" s="301"/>
      <c r="EO356" s="317">
        <f t="shared" si="225"/>
        <v>3036000</v>
      </c>
      <c r="EP356" s="301"/>
      <c r="EQ356" s="293"/>
      <c r="ES356" s="288">
        <f t="shared" si="219"/>
        <v>2014</v>
      </c>
      <c r="ET356" s="289">
        <f t="shared" si="220"/>
        <v>0</v>
      </c>
      <c r="EU356" s="290">
        <f t="shared" si="221"/>
        <v>0</v>
      </c>
      <c r="EV356" s="290">
        <f t="shared" si="222"/>
        <v>0</v>
      </c>
      <c r="EW356" s="290">
        <f t="shared" si="223"/>
        <v>0</v>
      </c>
      <c r="EX356" s="291"/>
      <c r="EY356" s="292"/>
      <c r="EZ356" s="292"/>
      <c r="FA356" s="293"/>
      <c r="FB356" s="294">
        <f t="shared" si="224"/>
        <v>0</v>
      </c>
    </row>
    <row r="357" spans="1:158" s="287" customFormat="1" x14ac:dyDescent="0.15">
      <c r="A357" s="296">
        <v>343</v>
      </c>
      <c r="B357" s="297"/>
      <c r="C357" s="298" t="s">
        <v>161</v>
      </c>
      <c r="D357" s="248">
        <f>IF(C357="","",(VLOOKUP(C357,PD!A:B,2,FALSE)))</f>
        <v>12</v>
      </c>
      <c r="E357" s="299" t="s">
        <v>412</v>
      </c>
      <c r="F357" s="299" t="s">
        <v>1040</v>
      </c>
      <c r="G357" s="292" t="s">
        <v>439</v>
      </c>
      <c r="H357" s="300">
        <v>11</v>
      </c>
      <c r="I357" s="292" t="s">
        <v>1018</v>
      </c>
      <c r="J357" s="300">
        <v>1</v>
      </c>
      <c r="K357" s="293"/>
      <c r="L357" s="291"/>
      <c r="M357" s="292" t="s">
        <v>397</v>
      </c>
      <c r="N357" s="301"/>
      <c r="O357" s="302">
        <v>1</v>
      </c>
      <c r="P357" s="300">
        <v>15</v>
      </c>
      <c r="Q357" s="303">
        <v>25</v>
      </c>
      <c r="R357" s="302">
        <v>1</v>
      </c>
      <c r="S357" s="292"/>
      <c r="T357" s="300"/>
      <c r="U357" s="293"/>
      <c r="V357" s="296" t="s">
        <v>225</v>
      </c>
      <c r="W357" s="292" t="s">
        <v>1041</v>
      </c>
      <c r="X357" s="292"/>
      <c r="Y357" s="292"/>
      <c r="Z357" s="303"/>
      <c r="AA357" s="291"/>
      <c r="AB357" s="300"/>
      <c r="AC357" s="293"/>
      <c r="AD357" s="304"/>
      <c r="AE357" s="301"/>
      <c r="AF357" s="296">
        <v>1</v>
      </c>
      <c r="AG357" s="297">
        <v>5</v>
      </c>
      <c r="AH357" s="305">
        <v>23.3</v>
      </c>
      <c r="AI357" s="306" t="s">
        <v>407</v>
      </c>
      <c r="AJ357" s="302">
        <v>15</v>
      </c>
      <c r="AK357" s="260">
        <f>IF(AJ357="","",(VLOOKUP(AJ357,償却率表!A:B,2,FALSE)))</f>
        <v>6.7000000000000004E-2</v>
      </c>
      <c r="AL357" s="307" t="s">
        <v>153</v>
      </c>
      <c r="AM357" s="262">
        <f>IF(AL357="","",(VLOOKUP(AL357,PD!G:H,2,FALSE)))</f>
        <v>1</v>
      </c>
      <c r="AN357" s="318" t="s">
        <v>1042</v>
      </c>
      <c r="AO357" s="309">
        <v>2008</v>
      </c>
      <c r="AP357" s="319" t="s">
        <v>1042</v>
      </c>
      <c r="AQ357" s="266">
        <v>2008</v>
      </c>
      <c r="AR357" s="267">
        <f t="shared" si="189"/>
        <v>6</v>
      </c>
      <c r="AS357" s="293">
        <v>2023</v>
      </c>
      <c r="AT357" s="311">
        <v>4021500</v>
      </c>
      <c r="AU357" s="312"/>
      <c r="AV357" s="313"/>
      <c r="AW357" s="314"/>
      <c r="AX357" s="296"/>
      <c r="AY357" s="315" t="s">
        <v>309</v>
      </c>
      <c r="AZ357" s="248">
        <f>IF(AY357="","",(VLOOKUP(AY357,PD!J:K,2,FALSE)))</f>
        <v>1</v>
      </c>
      <c r="BA357" s="300">
        <v>2014</v>
      </c>
      <c r="BB357" s="316">
        <f t="shared" si="226"/>
        <v>0</v>
      </c>
      <c r="BC357" s="291"/>
      <c r="BD357" s="292"/>
      <c r="BE357" s="301"/>
      <c r="BF357" s="274">
        <f t="shared" si="190"/>
        <v>0</v>
      </c>
      <c r="BG357" s="275" t="str">
        <f t="shared" si="191"/>
        <v/>
      </c>
      <c r="BH357" s="276" t="str">
        <f t="shared" si="192"/>
        <v/>
      </c>
      <c r="BI357" s="276" t="str">
        <f t="shared" si="193"/>
        <v/>
      </c>
      <c r="BJ357" s="276" t="str">
        <f t="shared" si="194"/>
        <v/>
      </c>
      <c r="BK357" s="276" t="str">
        <f t="shared" si="195"/>
        <v/>
      </c>
      <c r="BL357" s="276" t="str">
        <f t="shared" si="196"/>
        <v/>
      </c>
      <c r="BM357" s="276" t="str">
        <f t="shared" si="197"/>
        <v/>
      </c>
      <c r="BN357" s="276" t="str">
        <f t="shared" si="198"/>
        <v/>
      </c>
      <c r="BO357" s="276" t="str">
        <f t="shared" si="199"/>
        <v/>
      </c>
      <c r="BP357" s="277" t="str">
        <f t="shared" si="200"/>
        <v/>
      </c>
      <c r="BQ357" s="278"/>
      <c r="BR357" s="279"/>
      <c r="BS357" s="280"/>
      <c r="BT357" s="274">
        <f t="shared" si="201"/>
        <v>0</v>
      </c>
      <c r="BU357" s="275" t="str">
        <f t="shared" si="202"/>
        <v/>
      </c>
      <c r="BV357" s="276" t="str">
        <f t="shared" si="203"/>
        <v/>
      </c>
      <c r="BW357" s="276" t="str">
        <f t="shared" si="204"/>
        <v/>
      </c>
      <c r="BX357" s="276" t="str">
        <f t="shared" si="205"/>
        <v/>
      </c>
      <c r="BY357" s="276" t="str">
        <f t="shared" si="206"/>
        <v/>
      </c>
      <c r="BZ357" s="276" t="str">
        <f t="shared" si="207"/>
        <v/>
      </c>
      <c r="CA357" s="276" t="str">
        <f t="shared" si="208"/>
        <v/>
      </c>
      <c r="CB357" s="276" t="str">
        <f t="shared" si="209"/>
        <v/>
      </c>
      <c r="CC357" s="276" t="str">
        <f t="shared" si="210"/>
        <v/>
      </c>
      <c r="CD357" s="276" t="str">
        <f t="shared" si="211"/>
        <v/>
      </c>
      <c r="CE357" s="277" t="str">
        <f t="shared" si="212"/>
        <v/>
      </c>
      <c r="CF357" s="278"/>
      <c r="CG357" s="281"/>
      <c r="CH357" s="281"/>
      <c r="CI357" s="281"/>
      <c r="CJ357" s="280"/>
      <c r="CK357" s="282">
        <f t="shared" si="213"/>
        <v>0</v>
      </c>
      <c r="CL357" s="283">
        <f t="shared" si="214"/>
        <v>4021500</v>
      </c>
      <c r="CM357" s="284">
        <f t="shared" si="215"/>
        <v>269440</v>
      </c>
      <c r="CN357" s="284">
        <f t="shared" si="216"/>
        <v>1616640</v>
      </c>
      <c r="CO357" s="284">
        <f t="shared" si="217"/>
        <v>2404860</v>
      </c>
      <c r="CP357" s="280">
        <f t="shared" si="218"/>
        <v>2674300</v>
      </c>
      <c r="CQ357" s="285"/>
      <c r="CR357" s="291"/>
      <c r="CS357" s="293"/>
      <c r="CV357" s="291"/>
      <c r="CW357" s="292"/>
      <c r="CX357" s="292"/>
      <c r="CY357" s="292"/>
      <c r="CZ357" s="292"/>
      <c r="DA357" s="292"/>
      <c r="DB357" s="292"/>
      <c r="DC357" s="292"/>
      <c r="DD357" s="292"/>
      <c r="DE357" s="293"/>
      <c r="DF357" s="291"/>
      <c r="DG357" s="292"/>
      <c r="DH357" s="292"/>
      <c r="DI357" s="292"/>
      <c r="DJ357" s="292"/>
      <c r="DK357" s="292"/>
      <c r="DL357" s="292"/>
      <c r="DM357" s="292"/>
      <c r="DN357" s="292"/>
      <c r="DO357" s="292"/>
      <c r="DP357" s="293"/>
      <c r="DQ357" s="141"/>
      <c r="DR357" s="291"/>
      <c r="DS357" s="292"/>
      <c r="DT357" s="292"/>
      <c r="DU357" s="292"/>
      <c r="DV357" s="292"/>
      <c r="DW357" s="292"/>
      <c r="DX357" s="292"/>
      <c r="DY357" s="292"/>
      <c r="DZ357" s="292"/>
      <c r="EA357" s="292"/>
      <c r="EB357" s="292"/>
      <c r="EC357" s="292"/>
      <c r="ED357" s="292"/>
      <c r="EE357" s="292"/>
      <c r="EF357" s="301"/>
      <c r="EG357" s="301"/>
      <c r="EH357" s="301"/>
      <c r="EI357" s="301"/>
      <c r="EJ357" s="301"/>
      <c r="EK357" s="301"/>
      <c r="EL357" s="301"/>
      <c r="EM357" s="301"/>
      <c r="EN357" s="301"/>
      <c r="EO357" s="317">
        <f t="shared" si="225"/>
        <v>269440</v>
      </c>
      <c r="EP357" s="301"/>
      <c r="EQ357" s="293"/>
      <c r="ES357" s="288">
        <f t="shared" si="219"/>
        <v>2014</v>
      </c>
      <c r="ET357" s="289">
        <f t="shared" si="220"/>
        <v>0</v>
      </c>
      <c r="EU357" s="290">
        <f t="shared" si="221"/>
        <v>0</v>
      </c>
      <c r="EV357" s="290">
        <f t="shared" si="222"/>
        <v>0</v>
      </c>
      <c r="EW357" s="290">
        <f t="shared" si="223"/>
        <v>0</v>
      </c>
      <c r="EX357" s="291"/>
      <c r="EY357" s="292"/>
      <c r="EZ357" s="292"/>
      <c r="FA357" s="293"/>
      <c r="FB357" s="294">
        <f t="shared" si="224"/>
        <v>0</v>
      </c>
    </row>
    <row r="358" spans="1:158" s="287" customFormat="1" x14ac:dyDescent="0.15">
      <c r="A358" s="296">
        <v>344</v>
      </c>
      <c r="B358" s="297"/>
      <c r="C358" s="298" t="s">
        <v>161</v>
      </c>
      <c r="D358" s="248">
        <f>IF(C358="","",(VLOOKUP(C358,PD!A:B,2,FALSE)))</f>
        <v>12</v>
      </c>
      <c r="E358" s="299" t="s">
        <v>412</v>
      </c>
      <c r="F358" s="299" t="s">
        <v>1040</v>
      </c>
      <c r="G358" s="292" t="s">
        <v>420</v>
      </c>
      <c r="H358" s="300">
        <v>11</v>
      </c>
      <c r="I358" s="292" t="s">
        <v>1018</v>
      </c>
      <c r="J358" s="300">
        <v>1</v>
      </c>
      <c r="K358" s="293"/>
      <c r="L358" s="291"/>
      <c r="M358" s="292" t="s">
        <v>397</v>
      </c>
      <c r="N358" s="301"/>
      <c r="O358" s="302">
        <v>1</v>
      </c>
      <c r="P358" s="300">
        <v>15</v>
      </c>
      <c r="Q358" s="303">
        <v>25</v>
      </c>
      <c r="R358" s="302">
        <v>1</v>
      </c>
      <c r="S358" s="292"/>
      <c r="T358" s="300"/>
      <c r="U358" s="293"/>
      <c r="V358" s="296" t="s">
        <v>225</v>
      </c>
      <c r="W358" s="292" t="s">
        <v>1041</v>
      </c>
      <c r="X358" s="292"/>
      <c r="Y358" s="292"/>
      <c r="Z358" s="303"/>
      <c r="AA358" s="291"/>
      <c r="AB358" s="300"/>
      <c r="AC358" s="293"/>
      <c r="AD358" s="304"/>
      <c r="AE358" s="301"/>
      <c r="AF358" s="296">
        <v>1</v>
      </c>
      <c r="AG358" s="297">
        <v>5</v>
      </c>
      <c r="AH358" s="305">
        <v>40.5</v>
      </c>
      <c r="AI358" s="306" t="s">
        <v>407</v>
      </c>
      <c r="AJ358" s="302">
        <v>15</v>
      </c>
      <c r="AK358" s="260">
        <f>IF(AJ358="","",(VLOOKUP(AJ358,償却率表!A:B,2,FALSE)))</f>
        <v>6.7000000000000004E-2</v>
      </c>
      <c r="AL358" s="307" t="s">
        <v>153</v>
      </c>
      <c r="AM358" s="262">
        <f>IF(AL358="","",(VLOOKUP(AL358,PD!G:H,2,FALSE)))</f>
        <v>1</v>
      </c>
      <c r="AN358" s="318" t="s">
        <v>1042</v>
      </c>
      <c r="AO358" s="309">
        <v>2008</v>
      </c>
      <c r="AP358" s="319" t="s">
        <v>1042</v>
      </c>
      <c r="AQ358" s="266">
        <v>2008</v>
      </c>
      <c r="AR358" s="267">
        <f t="shared" si="189"/>
        <v>6</v>
      </c>
      <c r="AS358" s="293">
        <v>2023</v>
      </c>
      <c r="AT358" s="311">
        <v>3318000</v>
      </c>
      <c r="AU358" s="312"/>
      <c r="AV358" s="313"/>
      <c r="AW358" s="314"/>
      <c r="AX358" s="296"/>
      <c r="AY358" s="315" t="s">
        <v>309</v>
      </c>
      <c r="AZ358" s="248">
        <f>IF(AY358="","",(VLOOKUP(AY358,PD!J:K,2,FALSE)))</f>
        <v>1</v>
      </c>
      <c r="BA358" s="300">
        <v>2014</v>
      </c>
      <c r="BB358" s="316">
        <f t="shared" si="226"/>
        <v>0</v>
      </c>
      <c r="BC358" s="291"/>
      <c r="BD358" s="292"/>
      <c r="BE358" s="301"/>
      <c r="BF358" s="274">
        <f t="shared" si="190"/>
        <v>0</v>
      </c>
      <c r="BG358" s="275" t="str">
        <f t="shared" si="191"/>
        <v/>
      </c>
      <c r="BH358" s="276" t="str">
        <f t="shared" si="192"/>
        <v/>
      </c>
      <c r="BI358" s="276" t="str">
        <f t="shared" si="193"/>
        <v/>
      </c>
      <c r="BJ358" s="276" t="str">
        <f t="shared" si="194"/>
        <v/>
      </c>
      <c r="BK358" s="276" t="str">
        <f t="shared" si="195"/>
        <v/>
      </c>
      <c r="BL358" s="276" t="str">
        <f t="shared" si="196"/>
        <v/>
      </c>
      <c r="BM358" s="276" t="str">
        <f t="shared" si="197"/>
        <v/>
      </c>
      <c r="BN358" s="276" t="str">
        <f t="shared" si="198"/>
        <v/>
      </c>
      <c r="BO358" s="276" t="str">
        <f t="shared" si="199"/>
        <v/>
      </c>
      <c r="BP358" s="277" t="str">
        <f t="shared" si="200"/>
        <v/>
      </c>
      <c r="BQ358" s="278"/>
      <c r="BR358" s="279"/>
      <c r="BS358" s="280"/>
      <c r="BT358" s="274">
        <f t="shared" si="201"/>
        <v>0</v>
      </c>
      <c r="BU358" s="275" t="str">
        <f t="shared" si="202"/>
        <v/>
      </c>
      <c r="BV358" s="276" t="str">
        <f t="shared" si="203"/>
        <v/>
      </c>
      <c r="BW358" s="276" t="str">
        <f t="shared" si="204"/>
        <v/>
      </c>
      <c r="BX358" s="276" t="str">
        <f t="shared" si="205"/>
        <v/>
      </c>
      <c r="BY358" s="276" t="str">
        <f t="shared" si="206"/>
        <v/>
      </c>
      <c r="BZ358" s="276" t="str">
        <f t="shared" si="207"/>
        <v/>
      </c>
      <c r="CA358" s="276" t="str">
        <f t="shared" si="208"/>
        <v/>
      </c>
      <c r="CB358" s="276" t="str">
        <f t="shared" si="209"/>
        <v/>
      </c>
      <c r="CC358" s="276" t="str">
        <f t="shared" si="210"/>
        <v/>
      </c>
      <c r="CD358" s="276" t="str">
        <f t="shared" si="211"/>
        <v/>
      </c>
      <c r="CE358" s="277" t="str">
        <f t="shared" si="212"/>
        <v/>
      </c>
      <c r="CF358" s="278"/>
      <c r="CG358" s="281"/>
      <c r="CH358" s="281"/>
      <c r="CI358" s="281"/>
      <c r="CJ358" s="280"/>
      <c r="CK358" s="282">
        <f t="shared" si="213"/>
        <v>0</v>
      </c>
      <c r="CL358" s="283">
        <f t="shared" si="214"/>
        <v>3318000</v>
      </c>
      <c r="CM358" s="284">
        <f t="shared" si="215"/>
        <v>222306</v>
      </c>
      <c r="CN358" s="284">
        <f t="shared" si="216"/>
        <v>1333836</v>
      </c>
      <c r="CO358" s="284">
        <f t="shared" si="217"/>
        <v>1984164</v>
      </c>
      <c r="CP358" s="280">
        <f t="shared" si="218"/>
        <v>2206470</v>
      </c>
      <c r="CQ358" s="285"/>
      <c r="CR358" s="291"/>
      <c r="CS358" s="293"/>
      <c r="CV358" s="291"/>
      <c r="CW358" s="292"/>
      <c r="CX358" s="292"/>
      <c r="CY358" s="292"/>
      <c r="CZ358" s="292"/>
      <c r="DA358" s="292"/>
      <c r="DB358" s="292"/>
      <c r="DC358" s="292"/>
      <c r="DD358" s="292"/>
      <c r="DE358" s="293"/>
      <c r="DF358" s="291"/>
      <c r="DG358" s="292"/>
      <c r="DH358" s="292"/>
      <c r="DI358" s="292"/>
      <c r="DJ358" s="292"/>
      <c r="DK358" s="292"/>
      <c r="DL358" s="292"/>
      <c r="DM358" s="292"/>
      <c r="DN358" s="292"/>
      <c r="DO358" s="292"/>
      <c r="DP358" s="293"/>
      <c r="DQ358" s="141"/>
      <c r="DR358" s="291"/>
      <c r="DS358" s="292"/>
      <c r="DT358" s="292"/>
      <c r="DU358" s="292"/>
      <c r="DV358" s="292"/>
      <c r="DW358" s="292"/>
      <c r="DX358" s="292"/>
      <c r="DY358" s="292"/>
      <c r="DZ358" s="292"/>
      <c r="EA358" s="292"/>
      <c r="EB358" s="292"/>
      <c r="EC358" s="292"/>
      <c r="ED358" s="292"/>
      <c r="EE358" s="292"/>
      <c r="EF358" s="301"/>
      <c r="EG358" s="301"/>
      <c r="EH358" s="301"/>
      <c r="EI358" s="301"/>
      <c r="EJ358" s="301"/>
      <c r="EK358" s="301"/>
      <c r="EL358" s="301"/>
      <c r="EM358" s="301"/>
      <c r="EN358" s="301"/>
      <c r="EO358" s="317">
        <f t="shared" si="225"/>
        <v>222306</v>
      </c>
      <c r="EP358" s="301"/>
      <c r="EQ358" s="293"/>
      <c r="ES358" s="288">
        <f t="shared" si="219"/>
        <v>2014</v>
      </c>
      <c r="ET358" s="289">
        <f t="shared" si="220"/>
        <v>0</v>
      </c>
      <c r="EU358" s="290">
        <f t="shared" si="221"/>
        <v>0</v>
      </c>
      <c r="EV358" s="290">
        <f t="shared" si="222"/>
        <v>0</v>
      </c>
      <c r="EW358" s="290">
        <f t="shared" si="223"/>
        <v>0</v>
      </c>
      <c r="EX358" s="291"/>
      <c r="EY358" s="292"/>
      <c r="EZ358" s="292"/>
      <c r="FA358" s="293"/>
      <c r="FB358" s="294">
        <f t="shared" si="224"/>
        <v>0</v>
      </c>
    </row>
    <row r="359" spans="1:158" s="287" customFormat="1" x14ac:dyDescent="0.15">
      <c r="A359" s="296">
        <v>345</v>
      </c>
      <c r="B359" s="297"/>
      <c r="C359" s="298" t="s">
        <v>161</v>
      </c>
      <c r="D359" s="248">
        <f>IF(C359="","",(VLOOKUP(C359,PD!A:B,2,FALSE)))</f>
        <v>12</v>
      </c>
      <c r="E359" s="299" t="s">
        <v>412</v>
      </c>
      <c r="F359" s="299" t="s">
        <v>1043</v>
      </c>
      <c r="G359" s="292" t="s">
        <v>1044</v>
      </c>
      <c r="H359" s="300">
        <v>7</v>
      </c>
      <c r="I359" s="292" t="s">
        <v>1045</v>
      </c>
      <c r="J359" s="300">
        <v>1</v>
      </c>
      <c r="K359" s="293"/>
      <c r="L359" s="291"/>
      <c r="M359" s="292" t="s">
        <v>397</v>
      </c>
      <c r="N359" s="301"/>
      <c r="O359" s="302">
        <v>1</v>
      </c>
      <c r="P359" s="300">
        <v>15</v>
      </c>
      <c r="Q359" s="303">
        <v>23</v>
      </c>
      <c r="R359" s="302">
        <v>1</v>
      </c>
      <c r="S359" s="292"/>
      <c r="T359" s="300"/>
      <c r="U359" s="293"/>
      <c r="V359" s="296" t="s">
        <v>225</v>
      </c>
      <c r="W359" s="292" t="s">
        <v>1046</v>
      </c>
      <c r="X359" s="292"/>
      <c r="Y359" s="292"/>
      <c r="Z359" s="303"/>
      <c r="AA359" s="291"/>
      <c r="AB359" s="300"/>
      <c r="AC359" s="293"/>
      <c r="AD359" s="304"/>
      <c r="AE359" s="301"/>
      <c r="AF359" s="296">
        <v>2</v>
      </c>
      <c r="AG359" s="297">
        <v>5</v>
      </c>
      <c r="AH359" s="305">
        <v>284</v>
      </c>
      <c r="AI359" s="306" t="s">
        <v>407</v>
      </c>
      <c r="AJ359" s="302">
        <v>22</v>
      </c>
      <c r="AK359" s="260">
        <f>IF(AJ359="","",(VLOOKUP(AJ359,償却率表!A:B,2,FALSE)))</f>
        <v>4.5999999999999999E-2</v>
      </c>
      <c r="AL359" s="307" t="s">
        <v>153</v>
      </c>
      <c r="AM359" s="262">
        <f>IF(AL359="","",(VLOOKUP(AL359,PD!G:H,2,FALSE)))</f>
        <v>1</v>
      </c>
      <c r="AN359" s="318" t="s">
        <v>1047</v>
      </c>
      <c r="AO359" s="309">
        <v>1935</v>
      </c>
      <c r="AP359" s="319" t="s">
        <v>1047</v>
      </c>
      <c r="AQ359" s="266">
        <v>1935</v>
      </c>
      <c r="AR359" s="267">
        <f t="shared" si="189"/>
        <v>79</v>
      </c>
      <c r="AS359" s="293">
        <v>1957</v>
      </c>
      <c r="AT359" s="311"/>
      <c r="AU359" s="312"/>
      <c r="AV359" s="313">
        <v>26710000</v>
      </c>
      <c r="AW359" s="314"/>
      <c r="AX359" s="296">
        <v>1</v>
      </c>
      <c r="AY359" s="315" t="s">
        <v>438</v>
      </c>
      <c r="AZ359" s="248">
        <f>IF(AY359="","",(VLOOKUP(AY359,PD!J:K,2,FALSE)))</f>
        <v>3</v>
      </c>
      <c r="BA359" s="300">
        <v>2014</v>
      </c>
      <c r="BB359" s="316">
        <f t="shared" si="226"/>
        <v>0</v>
      </c>
      <c r="BC359" s="291"/>
      <c r="BD359" s="292"/>
      <c r="BE359" s="301"/>
      <c r="BF359" s="274">
        <f t="shared" si="190"/>
        <v>0</v>
      </c>
      <c r="BG359" s="275" t="str">
        <f t="shared" si="191"/>
        <v/>
      </c>
      <c r="BH359" s="276" t="str">
        <f t="shared" si="192"/>
        <v/>
      </c>
      <c r="BI359" s="276" t="str">
        <f t="shared" si="193"/>
        <v/>
      </c>
      <c r="BJ359" s="276" t="str">
        <f t="shared" si="194"/>
        <v/>
      </c>
      <c r="BK359" s="276" t="str">
        <f t="shared" si="195"/>
        <v/>
      </c>
      <c r="BL359" s="276" t="str">
        <f t="shared" si="196"/>
        <v/>
      </c>
      <c r="BM359" s="276" t="str">
        <f t="shared" si="197"/>
        <v/>
      </c>
      <c r="BN359" s="276" t="str">
        <f t="shared" si="198"/>
        <v/>
      </c>
      <c r="BO359" s="276" t="str">
        <f t="shared" si="199"/>
        <v/>
      </c>
      <c r="BP359" s="277" t="str">
        <f t="shared" si="200"/>
        <v/>
      </c>
      <c r="BQ359" s="278"/>
      <c r="BR359" s="279"/>
      <c r="BS359" s="280"/>
      <c r="BT359" s="274">
        <f t="shared" si="201"/>
        <v>0</v>
      </c>
      <c r="BU359" s="275" t="str">
        <f t="shared" si="202"/>
        <v/>
      </c>
      <c r="BV359" s="276" t="str">
        <f t="shared" si="203"/>
        <v/>
      </c>
      <c r="BW359" s="276" t="str">
        <f t="shared" si="204"/>
        <v/>
      </c>
      <c r="BX359" s="276" t="str">
        <f t="shared" si="205"/>
        <v/>
      </c>
      <c r="BY359" s="276" t="str">
        <f t="shared" si="206"/>
        <v/>
      </c>
      <c r="BZ359" s="276" t="str">
        <f t="shared" si="207"/>
        <v/>
      </c>
      <c r="CA359" s="276" t="str">
        <f t="shared" si="208"/>
        <v/>
      </c>
      <c r="CB359" s="276" t="str">
        <f t="shared" si="209"/>
        <v/>
      </c>
      <c r="CC359" s="276" t="str">
        <f t="shared" si="210"/>
        <v/>
      </c>
      <c r="CD359" s="276" t="str">
        <f t="shared" si="211"/>
        <v/>
      </c>
      <c r="CE359" s="277" t="str">
        <f t="shared" si="212"/>
        <v/>
      </c>
      <c r="CF359" s="278"/>
      <c r="CG359" s="281"/>
      <c r="CH359" s="281"/>
      <c r="CI359" s="281"/>
      <c r="CJ359" s="280"/>
      <c r="CK359" s="282">
        <f t="shared" si="213"/>
        <v>0</v>
      </c>
      <c r="CL359" s="283">
        <f t="shared" si="214"/>
        <v>26710000</v>
      </c>
      <c r="CM359" s="284">
        <f t="shared" si="215"/>
        <v>0</v>
      </c>
      <c r="CN359" s="284">
        <f t="shared" si="216"/>
        <v>26709999</v>
      </c>
      <c r="CO359" s="284">
        <f t="shared" si="217"/>
        <v>1</v>
      </c>
      <c r="CP359" s="280">
        <f t="shared" si="218"/>
        <v>1</v>
      </c>
      <c r="CQ359" s="285"/>
      <c r="CR359" s="291"/>
      <c r="CS359" s="293"/>
      <c r="CV359" s="291"/>
      <c r="CW359" s="292"/>
      <c r="CX359" s="292"/>
      <c r="CY359" s="292"/>
      <c r="CZ359" s="292"/>
      <c r="DA359" s="292"/>
      <c r="DB359" s="292"/>
      <c r="DC359" s="292"/>
      <c r="DD359" s="292"/>
      <c r="DE359" s="293"/>
      <c r="DF359" s="291"/>
      <c r="DG359" s="292"/>
      <c r="DH359" s="292"/>
      <c r="DI359" s="292"/>
      <c r="DJ359" s="292"/>
      <c r="DK359" s="292"/>
      <c r="DL359" s="292"/>
      <c r="DM359" s="292"/>
      <c r="DN359" s="292"/>
      <c r="DO359" s="292"/>
      <c r="DP359" s="293"/>
      <c r="DQ359" s="141"/>
      <c r="DR359" s="291"/>
      <c r="DS359" s="292"/>
      <c r="DT359" s="292"/>
      <c r="DU359" s="292"/>
      <c r="DV359" s="292"/>
      <c r="DW359" s="292"/>
      <c r="DX359" s="292"/>
      <c r="DY359" s="292"/>
      <c r="DZ359" s="292"/>
      <c r="EA359" s="292"/>
      <c r="EB359" s="292"/>
      <c r="EC359" s="292"/>
      <c r="ED359" s="292"/>
      <c r="EE359" s="292"/>
      <c r="EF359" s="301"/>
      <c r="EG359" s="301"/>
      <c r="EH359" s="301"/>
      <c r="EI359" s="301"/>
      <c r="EJ359" s="301"/>
      <c r="EK359" s="301"/>
      <c r="EL359" s="301"/>
      <c r="EM359" s="301"/>
      <c r="EN359" s="301"/>
      <c r="EO359" s="317">
        <f t="shared" si="225"/>
        <v>0</v>
      </c>
      <c r="EP359" s="301"/>
      <c r="EQ359" s="293"/>
      <c r="ES359" s="288">
        <f t="shared" si="219"/>
        <v>2014</v>
      </c>
      <c r="ET359" s="289">
        <f t="shared" si="220"/>
        <v>0</v>
      </c>
      <c r="EU359" s="290">
        <f t="shared" si="221"/>
        <v>0</v>
      </c>
      <c r="EV359" s="290">
        <f t="shared" si="222"/>
        <v>0</v>
      </c>
      <c r="EW359" s="290">
        <f t="shared" si="223"/>
        <v>0</v>
      </c>
      <c r="EX359" s="291"/>
      <c r="EY359" s="292"/>
      <c r="EZ359" s="292"/>
      <c r="FA359" s="293"/>
      <c r="FB359" s="294">
        <f t="shared" si="224"/>
        <v>0</v>
      </c>
    </row>
    <row r="360" spans="1:158" s="287" customFormat="1" x14ac:dyDescent="0.15">
      <c r="A360" s="296">
        <v>346</v>
      </c>
      <c r="B360" s="297"/>
      <c r="C360" s="298" t="s">
        <v>161</v>
      </c>
      <c r="D360" s="248">
        <f>IF(C360="","",(VLOOKUP(C360,PD!A:B,2,FALSE)))</f>
        <v>12</v>
      </c>
      <c r="E360" s="299" t="s">
        <v>412</v>
      </c>
      <c r="F360" s="299" t="s">
        <v>1043</v>
      </c>
      <c r="G360" s="292" t="s">
        <v>1048</v>
      </c>
      <c r="H360" s="300">
        <v>7</v>
      </c>
      <c r="I360" s="292" t="s">
        <v>1045</v>
      </c>
      <c r="J360" s="300">
        <v>1</v>
      </c>
      <c r="K360" s="293"/>
      <c r="L360" s="291"/>
      <c r="M360" s="292" t="s">
        <v>397</v>
      </c>
      <c r="N360" s="301"/>
      <c r="O360" s="302">
        <v>1</v>
      </c>
      <c r="P360" s="300">
        <v>15</v>
      </c>
      <c r="Q360" s="303">
        <v>23</v>
      </c>
      <c r="R360" s="302">
        <v>1</v>
      </c>
      <c r="S360" s="292"/>
      <c r="T360" s="300"/>
      <c r="U360" s="293"/>
      <c r="V360" s="296" t="s">
        <v>225</v>
      </c>
      <c r="W360" s="292" t="s">
        <v>1046</v>
      </c>
      <c r="X360" s="292"/>
      <c r="Y360" s="292"/>
      <c r="Z360" s="303"/>
      <c r="AA360" s="291"/>
      <c r="AB360" s="300"/>
      <c r="AC360" s="293"/>
      <c r="AD360" s="304"/>
      <c r="AE360" s="301"/>
      <c r="AF360" s="296">
        <v>2</v>
      </c>
      <c r="AG360" s="297">
        <v>2</v>
      </c>
      <c r="AH360" s="305">
        <v>1004</v>
      </c>
      <c r="AI360" s="306" t="s">
        <v>407</v>
      </c>
      <c r="AJ360" s="302">
        <v>50</v>
      </c>
      <c r="AK360" s="260">
        <f>IF(AJ360="","",(VLOOKUP(AJ360,償却率表!A:B,2,FALSE)))</f>
        <v>0.02</v>
      </c>
      <c r="AL360" s="307" t="s">
        <v>153</v>
      </c>
      <c r="AM360" s="262">
        <f>IF(AL360="","",(VLOOKUP(AL360,PD!G:H,2,FALSE)))</f>
        <v>1</v>
      </c>
      <c r="AN360" s="318" t="s">
        <v>1049</v>
      </c>
      <c r="AO360" s="309">
        <v>1994</v>
      </c>
      <c r="AP360" s="319" t="s">
        <v>1049</v>
      </c>
      <c r="AQ360" s="266">
        <v>1994</v>
      </c>
      <c r="AR360" s="267">
        <f t="shared" si="189"/>
        <v>20</v>
      </c>
      <c r="AS360" s="293">
        <v>2044</v>
      </c>
      <c r="AT360" s="311">
        <v>393400000</v>
      </c>
      <c r="AU360" s="312"/>
      <c r="AV360" s="313"/>
      <c r="AW360" s="314"/>
      <c r="AX360" s="296"/>
      <c r="AY360" s="315" t="s">
        <v>309</v>
      </c>
      <c r="AZ360" s="248">
        <f>IF(AY360="","",(VLOOKUP(AY360,PD!J:K,2,FALSE)))</f>
        <v>1</v>
      </c>
      <c r="BA360" s="300">
        <v>2014</v>
      </c>
      <c r="BB360" s="316">
        <f t="shared" si="226"/>
        <v>0</v>
      </c>
      <c r="BC360" s="291"/>
      <c r="BD360" s="292"/>
      <c r="BE360" s="301"/>
      <c r="BF360" s="274">
        <f t="shared" si="190"/>
        <v>0</v>
      </c>
      <c r="BG360" s="275" t="str">
        <f t="shared" si="191"/>
        <v/>
      </c>
      <c r="BH360" s="276" t="str">
        <f t="shared" si="192"/>
        <v/>
      </c>
      <c r="BI360" s="276" t="str">
        <f t="shared" si="193"/>
        <v/>
      </c>
      <c r="BJ360" s="276" t="str">
        <f t="shared" si="194"/>
        <v/>
      </c>
      <c r="BK360" s="276" t="str">
        <f t="shared" si="195"/>
        <v/>
      </c>
      <c r="BL360" s="276" t="str">
        <f t="shared" si="196"/>
        <v/>
      </c>
      <c r="BM360" s="276" t="str">
        <f t="shared" si="197"/>
        <v/>
      </c>
      <c r="BN360" s="276" t="str">
        <f t="shared" si="198"/>
        <v/>
      </c>
      <c r="BO360" s="276" t="str">
        <f t="shared" si="199"/>
        <v/>
      </c>
      <c r="BP360" s="277" t="str">
        <f t="shared" si="200"/>
        <v/>
      </c>
      <c r="BQ360" s="278"/>
      <c r="BR360" s="279"/>
      <c r="BS360" s="280"/>
      <c r="BT360" s="274">
        <f t="shared" si="201"/>
        <v>0</v>
      </c>
      <c r="BU360" s="275" t="str">
        <f t="shared" si="202"/>
        <v/>
      </c>
      <c r="BV360" s="276" t="str">
        <f t="shared" si="203"/>
        <v/>
      </c>
      <c r="BW360" s="276" t="str">
        <f t="shared" si="204"/>
        <v/>
      </c>
      <c r="BX360" s="276" t="str">
        <f t="shared" si="205"/>
        <v/>
      </c>
      <c r="BY360" s="276" t="str">
        <f t="shared" si="206"/>
        <v/>
      </c>
      <c r="BZ360" s="276" t="str">
        <f t="shared" si="207"/>
        <v/>
      </c>
      <c r="CA360" s="276" t="str">
        <f t="shared" si="208"/>
        <v/>
      </c>
      <c r="CB360" s="276" t="str">
        <f t="shared" si="209"/>
        <v/>
      </c>
      <c r="CC360" s="276" t="str">
        <f t="shared" si="210"/>
        <v/>
      </c>
      <c r="CD360" s="276" t="str">
        <f t="shared" si="211"/>
        <v/>
      </c>
      <c r="CE360" s="277" t="str">
        <f t="shared" si="212"/>
        <v/>
      </c>
      <c r="CF360" s="278"/>
      <c r="CG360" s="281"/>
      <c r="CH360" s="281"/>
      <c r="CI360" s="281"/>
      <c r="CJ360" s="280"/>
      <c r="CK360" s="282">
        <f t="shared" si="213"/>
        <v>0</v>
      </c>
      <c r="CL360" s="283">
        <f t="shared" si="214"/>
        <v>393400000</v>
      </c>
      <c r="CM360" s="284">
        <f t="shared" si="215"/>
        <v>7868000</v>
      </c>
      <c r="CN360" s="284">
        <f t="shared" si="216"/>
        <v>157360000</v>
      </c>
      <c r="CO360" s="284">
        <f t="shared" si="217"/>
        <v>236040000</v>
      </c>
      <c r="CP360" s="280">
        <f t="shared" si="218"/>
        <v>243908000</v>
      </c>
      <c r="CQ360" s="285"/>
      <c r="CR360" s="291"/>
      <c r="CS360" s="293"/>
      <c r="CV360" s="291"/>
      <c r="CW360" s="292"/>
      <c r="CX360" s="292"/>
      <c r="CY360" s="292"/>
      <c r="CZ360" s="292"/>
      <c r="DA360" s="292"/>
      <c r="DB360" s="292"/>
      <c r="DC360" s="292"/>
      <c r="DD360" s="292"/>
      <c r="DE360" s="293"/>
      <c r="DF360" s="291"/>
      <c r="DG360" s="292"/>
      <c r="DH360" s="292"/>
      <c r="DI360" s="292"/>
      <c r="DJ360" s="292"/>
      <c r="DK360" s="292"/>
      <c r="DL360" s="292"/>
      <c r="DM360" s="292"/>
      <c r="DN360" s="292"/>
      <c r="DO360" s="292"/>
      <c r="DP360" s="293"/>
      <c r="DQ360" s="141"/>
      <c r="DR360" s="291"/>
      <c r="DS360" s="292"/>
      <c r="DT360" s="292"/>
      <c r="DU360" s="292"/>
      <c r="DV360" s="292"/>
      <c r="DW360" s="292"/>
      <c r="DX360" s="292"/>
      <c r="DY360" s="292"/>
      <c r="DZ360" s="292"/>
      <c r="EA360" s="292"/>
      <c r="EB360" s="292"/>
      <c r="EC360" s="292"/>
      <c r="ED360" s="292"/>
      <c r="EE360" s="292"/>
      <c r="EF360" s="301"/>
      <c r="EG360" s="301"/>
      <c r="EH360" s="301"/>
      <c r="EI360" s="301"/>
      <c r="EJ360" s="301"/>
      <c r="EK360" s="301"/>
      <c r="EL360" s="301"/>
      <c r="EM360" s="301"/>
      <c r="EN360" s="301"/>
      <c r="EO360" s="317">
        <f t="shared" si="225"/>
        <v>7868000</v>
      </c>
      <c r="EP360" s="301"/>
      <c r="EQ360" s="293"/>
      <c r="ES360" s="288">
        <f t="shared" si="219"/>
        <v>2014</v>
      </c>
      <c r="ET360" s="289">
        <f t="shared" si="220"/>
        <v>0</v>
      </c>
      <c r="EU360" s="290">
        <f t="shared" si="221"/>
        <v>0</v>
      </c>
      <c r="EV360" s="290">
        <f t="shared" si="222"/>
        <v>0</v>
      </c>
      <c r="EW360" s="290">
        <f t="shared" si="223"/>
        <v>0</v>
      </c>
      <c r="EX360" s="291"/>
      <c r="EY360" s="292"/>
      <c r="EZ360" s="292"/>
      <c r="FA360" s="293"/>
      <c r="FB360" s="294">
        <f t="shared" si="224"/>
        <v>0</v>
      </c>
    </row>
    <row r="361" spans="1:158" s="287" customFormat="1" x14ac:dyDescent="0.15">
      <c r="A361" s="296">
        <v>347</v>
      </c>
      <c r="B361" s="297"/>
      <c r="C361" s="298" t="s">
        <v>161</v>
      </c>
      <c r="D361" s="248">
        <f>IF(C361="","",(VLOOKUP(C361,PD!A:B,2,FALSE)))</f>
        <v>12</v>
      </c>
      <c r="E361" s="299" t="s">
        <v>412</v>
      </c>
      <c r="F361" s="299" t="s">
        <v>1050</v>
      </c>
      <c r="G361" s="292" t="s">
        <v>1048</v>
      </c>
      <c r="H361" s="300">
        <v>7</v>
      </c>
      <c r="I361" s="292" t="s">
        <v>1051</v>
      </c>
      <c r="J361" s="300">
        <v>4</v>
      </c>
      <c r="K361" s="293"/>
      <c r="L361" s="291"/>
      <c r="M361" s="292" t="s">
        <v>397</v>
      </c>
      <c r="N361" s="301"/>
      <c r="O361" s="302">
        <v>1</v>
      </c>
      <c r="P361" s="300">
        <v>15</v>
      </c>
      <c r="Q361" s="303">
        <v>23</v>
      </c>
      <c r="R361" s="302">
        <v>1</v>
      </c>
      <c r="S361" s="292"/>
      <c r="T361" s="300"/>
      <c r="U361" s="293"/>
      <c r="V361" s="296" t="s">
        <v>225</v>
      </c>
      <c r="W361" s="292" t="s">
        <v>1052</v>
      </c>
      <c r="X361" s="292"/>
      <c r="Y361" s="292"/>
      <c r="Z361" s="303"/>
      <c r="AA361" s="291"/>
      <c r="AB361" s="300"/>
      <c r="AC361" s="293"/>
      <c r="AD361" s="304"/>
      <c r="AE361" s="301"/>
      <c r="AF361" s="296">
        <v>2</v>
      </c>
      <c r="AG361" s="297">
        <v>2</v>
      </c>
      <c r="AH361" s="305">
        <v>1032.49</v>
      </c>
      <c r="AI361" s="306" t="s">
        <v>407</v>
      </c>
      <c r="AJ361" s="302">
        <v>50</v>
      </c>
      <c r="AK361" s="260">
        <f>IF(AJ361="","",(VLOOKUP(AJ361,償却率表!A:B,2,FALSE)))</f>
        <v>0.02</v>
      </c>
      <c r="AL361" s="307" t="s">
        <v>153</v>
      </c>
      <c r="AM361" s="262">
        <f>IF(AL361="","",(VLOOKUP(AL361,PD!G:H,2,FALSE)))</f>
        <v>1</v>
      </c>
      <c r="AN361" s="318" t="s">
        <v>1053</v>
      </c>
      <c r="AO361" s="309">
        <v>1990</v>
      </c>
      <c r="AP361" s="319" t="s">
        <v>1053</v>
      </c>
      <c r="AQ361" s="266">
        <v>1990</v>
      </c>
      <c r="AR361" s="267">
        <f t="shared" si="189"/>
        <v>24</v>
      </c>
      <c r="AS361" s="293">
        <v>2040</v>
      </c>
      <c r="AT361" s="311">
        <v>365340000</v>
      </c>
      <c r="AU361" s="312"/>
      <c r="AV361" s="313"/>
      <c r="AW361" s="314"/>
      <c r="AX361" s="296"/>
      <c r="AY361" s="315" t="s">
        <v>309</v>
      </c>
      <c r="AZ361" s="248">
        <f>IF(AY361="","",(VLOOKUP(AY361,PD!J:K,2,FALSE)))</f>
        <v>1</v>
      </c>
      <c r="BA361" s="300">
        <v>2014</v>
      </c>
      <c r="BB361" s="316">
        <f t="shared" si="226"/>
        <v>0</v>
      </c>
      <c r="BC361" s="291"/>
      <c r="BD361" s="292"/>
      <c r="BE361" s="301"/>
      <c r="BF361" s="274">
        <f t="shared" si="190"/>
        <v>0</v>
      </c>
      <c r="BG361" s="275" t="str">
        <f t="shared" si="191"/>
        <v/>
      </c>
      <c r="BH361" s="276" t="str">
        <f t="shared" si="192"/>
        <v/>
      </c>
      <c r="BI361" s="276" t="str">
        <f t="shared" si="193"/>
        <v/>
      </c>
      <c r="BJ361" s="276" t="str">
        <f t="shared" si="194"/>
        <v/>
      </c>
      <c r="BK361" s="276" t="str">
        <f t="shared" si="195"/>
        <v/>
      </c>
      <c r="BL361" s="276" t="str">
        <f t="shared" si="196"/>
        <v/>
      </c>
      <c r="BM361" s="276" t="str">
        <f t="shared" si="197"/>
        <v/>
      </c>
      <c r="BN361" s="276" t="str">
        <f t="shared" si="198"/>
        <v/>
      </c>
      <c r="BO361" s="276" t="str">
        <f t="shared" si="199"/>
        <v/>
      </c>
      <c r="BP361" s="277" t="str">
        <f t="shared" si="200"/>
        <v/>
      </c>
      <c r="BQ361" s="278"/>
      <c r="BR361" s="279"/>
      <c r="BS361" s="280"/>
      <c r="BT361" s="274">
        <f t="shared" si="201"/>
        <v>0</v>
      </c>
      <c r="BU361" s="275" t="str">
        <f t="shared" si="202"/>
        <v/>
      </c>
      <c r="BV361" s="276" t="str">
        <f t="shared" si="203"/>
        <v/>
      </c>
      <c r="BW361" s="276" t="str">
        <f t="shared" si="204"/>
        <v/>
      </c>
      <c r="BX361" s="276" t="str">
        <f t="shared" si="205"/>
        <v/>
      </c>
      <c r="BY361" s="276" t="str">
        <f t="shared" si="206"/>
        <v/>
      </c>
      <c r="BZ361" s="276" t="str">
        <f t="shared" si="207"/>
        <v/>
      </c>
      <c r="CA361" s="276" t="str">
        <f t="shared" si="208"/>
        <v/>
      </c>
      <c r="CB361" s="276" t="str">
        <f t="shared" si="209"/>
        <v/>
      </c>
      <c r="CC361" s="276" t="str">
        <f t="shared" si="210"/>
        <v/>
      </c>
      <c r="CD361" s="276" t="str">
        <f t="shared" si="211"/>
        <v/>
      </c>
      <c r="CE361" s="277" t="str">
        <f t="shared" si="212"/>
        <v/>
      </c>
      <c r="CF361" s="278"/>
      <c r="CG361" s="281"/>
      <c r="CH361" s="281"/>
      <c r="CI361" s="281"/>
      <c r="CJ361" s="280"/>
      <c r="CK361" s="282">
        <f t="shared" si="213"/>
        <v>0</v>
      </c>
      <c r="CL361" s="283">
        <f t="shared" si="214"/>
        <v>365340000</v>
      </c>
      <c r="CM361" s="284">
        <f t="shared" si="215"/>
        <v>7306800</v>
      </c>
      <c r="CN361" s="284">
        <f t="shared" si="216"/>
        <v>175363200</v>
      </c>
      <c r="CO361" s="284">
        <f t="shared" si="217"/>
        <v>189976800</v>
      </c>
      <c r="CP361" s="280">
        <f t="shared" si="218"/>
        <v>197283600</v>
      </c>
      <c r="CQ361" s="285"/>
      <c r="CR361" s="291"/>
      <c r="CS361" s="293"/>
      <c r="CV361" s="291"/>
      <c r="CW361" s="292"/>
      <c r="CX361" s="292"/>
      <c r="CY361" s="292"/>
      <c r="CZ361" s="292"/>
      <c r="DA361" s="292"/>
      <c r="DB361" s="292"/>
      <c r="DC361" s="292"/>
      <c r="DD361" s="292"/>
      <c r="DE361" s="293"/>
      <c r="DF361" s="291"/>
      <c r="DG361" s="292"/>
      <c r="DH361" s="292"/>
      <c r="DI361" s="292"/>
      <c r="DJ361" s="292"/>
      <c r="DK361" s="292"/>
      <c r="DL361" s="292"/>
      <c r="DM361" s="292"/>
      <c r="DN361" s="292"/>
      <c r="DO361" s="292"/>
      <c r="DP361" s="293"/>
      <c r="DQ361" s="141"/>
      <c r="DR361" s="291"/>
      <c r="DS361" s="292"/>
      <c r="DT361" s="292"/>
      <c r="DU361" s="292"/>
      <c r="DV361" s="292"/>
      <c r="DW361" s="292"/>
      <c r="DX361" s="292"/>
      <c r="DY361" s="292"/>
      <c r="DZ361" s="292"/>
      <c r="EA361" s="292"/>
      <c r="EB361" s="292"/>
      <c r="EC361" s="292"/>
      <c r="ED361" s="292"/>
      <c r="EE361" s="292"/>
      <c r="EF361" s="301"/>
      <c r="EG361" s="301"/>
      <c r="EH361" s="301"/>
      <c r="EI361" s="301"/>
      <c r="EJ361" s="301"/>
      <c r="EK361" s="301"/>
      <c r="EL361" s="301"/>
      <c r="EM361" s="301"/>
      <c r="EN361" s="301"/>
      <c r="EO361" s="317">
        <f t="shared" si="225"/>
        <v>7306800</v>
      </c>
      <c r="EP361" s="301"/>
      <c r="EQ361" s="293"/>
      <c r="ES361" s="288">
        <f t="shared" si="219"/>
        <v>2014</v>
      </c>
      <c r="ET361" s="289">
        <f t="shared" si="220"/>
        <v>0</v>
      </c>
      <c r="EU361" s="290">
        <f t="shared" si="221"/>
        <v>0</v>
      </c>
      <c r="EV361" s="290">
        <f t="shared" si="222"/>
        <v>0</v>
      </c>
      <c r="EW361" s="290">
        <f t="shared" si="223"/>
        <v>0</v>
      </c>
      <c r="EX361" s="291"/>
      <c r="EY361" s="292"/>
      <c r="EZ361" s="292"/>
      <c r="FA361" s="293"/>
      <c r="FB361" s="294">
        <f t="shared" si="224"/>
        <v>0</v>
      </c>
    </row>
    <row r="362" spans="1:158" s="287" customFormat="1" x14ac:dyDescent="0.15">
      <c r="A362" s="296">
        <v>348</v>
      </c>
      <c r="B362" s="297"/>
      <c r="C362" s="298" t="s">
        <v>161</v>
      </c>
      <c r="D362" s="248">
        <f>IF(C362="","",(VLOOKUP(C362,PD!A:B,2,FALSE)))</f>
        <v>12</v>
      </c>
      <c r="E362" s="299" t="s">
        <v>412</v>
      </c>
      <c r="F362" s="299" t="s">
        <v>1050</v>
      </c>
      <c r="G362" s="292" t="s">
        <v>1044</v>
      </c>
      <c r="H362" s="300">
        <v>7</v>
      </c>
      <c r="I362" s="292" t="s">
        <v>1051</v>
      </c>
      <c r="J362" s="300">
        <v>4</v>
      </c>
      <c r="K362" s="293"/>
      <c r="L362" s="291"/>
      <c r="M362" s="292" t="s">
        <v>397</v>
      </c>
      <c r="N362" s="301"/>
      <c r="O362" s="302">
        <v>1</v>
      </c>
      <c r="P362" s="300">
        <v>15</v>
      </c>
      <c r="Q362" s="303">
        <v>23</v>
      </c>
      <c r="R362" s="302">
        <v>1</v>
      </c>
      <c r="S362" s="292"/>
      <c r="T362" s="300"/>
      <c r="U362" s="293"/>
      <c r="V362" s="296" t="s">
        <v>225</v>
      </c>
      <c r="W362" s="292" t="s">
        <v>1052</v>
      </c>
      <c r="X362" s="292"/>
      <c r="Y362" s="292"/>
      <c r="Z362" s="303"/>
      <c r="AA362" s="291"/>
      <c r="AB362" s="300"/>
      <c r="AC362" s="293"/>
      <c r="AD362" s="304"/>
      <c r="AE362" s="301"/>
      <c r="AF362" s="296">
        <v>3</v>
      </c>
      <c r="AG362" s="297">
        <v>5</v>
      </c>
      <c r="AH362" s="305">
        <v>526.98</v>
      </c>
      <c r="AI362" s="306" t="s">
        <v>407</v>
      </c>
      <c r="AJ362" s="302">
        <v>20</v>
      </c>
      <c r="AK362" s="260">
        <f>IF(AJ362="","",(VLOOKUP(AJ362,償却率表!A:B,2,FALSE)))</f>
        <v>0.05</v>
      </c>
      <c r="AL362" s="307" t="s">
        <v>153</v>
      </c>
      <c r="AM362" s="262">
        <f>IF(AL362="","",(VLOOKUP(AL362,PD!G:H,2,FALSE)))</f>
        <v>1</v>
      </c>
      <c r="AN362" s="318" t="s">
        <v>1054</v>
      </c>
      <c r="AO362" s="309">
        <v>1992</v>
      </c>
      <c r="AP362" s="319" t="s">
        <v>1054</v>
      </c>
      <c r="AQ362" s="266">
        <v>1992</v>
      </c>
      <c r="AR362" s="267">
        <f t="shared" si="189"/>
        <v>22</v>
      </c>
      <c r="AS362" s="293">
        <v>2012</v>
      </c>
      <c r="AT362" s="311"/>
      <c r="AU362" s="312"/>
      <c r="AV362" s="313">
        <v>49470000</v>
      </c>
      <c r="AW362" s="314"/>
      <c r="AX362" s="296">
        <v>1</v>
      </c>
      <c r="AY362" s="315" t="s">
        <v>438</v>
      </c>
      <c r="AZ362" s="248">
        <f>IF(AY362="","",(VLOOKUP(AY362,PD!J:K,2,FALSE)))</f>
        <v>3</v>
      </c>
      <c r="BA362" s="300">
        <v>2014</v>
      </c>
      <c r="BB362" s="316">
        <f t="shared" si="226"/>
        <v>0</v>
      </c>
      <c r="BC362" s="291"/>
      <c r="BD362" s="292"/>
      <c r="BE362" s="301"/>
      <c r="BF362" s="274">
        <f t="shared" si="190"/>
        <v>0</v>
      </c>
      <c r="BG362" s="275" t="str">
        <f t="shared" si="191"/>
        <v/>
      </c>
      <c r="BH362" s="276" t="str">
        <f t="shared" si="192"/>
        <v/>
      </c>
      <c r="BI362" s="276" t="str">
        <f t="shared" si="193"/>
        <v/>
      </c>
      <c r="BJ362" s="276" t="str">
        <f t="shared" si="194"/>
        <v/>
      </c>
      <c r="BK362" s="276" t="str">
        <f t="shared" si="195"/>
        <v/>
      </c>
      <c r="BL362" s="276" t="str">
        <f t="shared" si="196"/>
        <v/>
      </c>
      <c r="BM362" s="276" t="str">
        <f t="shared" si="197"/>
        <v/>
      </c>
      <c r="BN362" s="276" t="str">
        <f t="shared" si="198"/>
        <v/>
      </c>
      <c r="BO362" s="276" t="str">
        <f t="shared" si="199"/>
        <v/>
      </c>
      <c r="BP362" s="277" t="str">
        <f t="shared" si="200"/>
        <v/>
      </c>
      <c r="BQ362" s="278"/>
      <c r="BR362" s="279"/>
      <c r="BS362" s="280"/>
      <c r="BT362" s="274">
        <f t="shared" si="201"/>
        <v>0</v>
      </c>
      <c r="BU362" s="275" t="str">
        <f t="shared" si="202"/>
        <v/>
      </c>
      <c r="BV362" s="276" t="str">
        <f t="shared" si="203"/>
        <v/>
      </c>
      <c r="BW362" s="276" t="str">
        <f t="shared" si="204"/>
        <v/>
      </c>
      <c r="BX362" s="276" t="str">
        <f t="shared" si="205"/>
        <v/>
      </c>
      <c r="BY362" s="276" t="str">
        <f t="shared" si="206"/>
        <v/>
      </c>
      <c r="BZ362" s="276" t="str">
        <f t="shared" si="207"/>
        <v/>
      </c>
      <c r="CA362" s="276" t="str">
        <f t="shared" si="208"/>
        <v/>
      </c>
      <c r="CB362" s="276" t="str">
        <f t="shared" si="209"/>
        <v/>
      </c>
      <c r="CC362" s="276" t="str">
        <f t="shared" si="210"/>
        <v/>
      </c>
      <c r="CD362" s="276" t="str">
        <f t="shared" si="211"/>
        <v/>
      </c>
      <c r="CE362" s="277" t="str">
        <f t="shared" si="212"/>
        <v/>
      </c>
      <c r="CF362" s="278"/>
      <c r="CG362" s="281"/>
      <c r="CH362" s="281"/>
      <c r="CI362" s="281"/>
      <c r="CJ362" s="280"/>
      <c r="CK362" s="282">
        <f t="shared" si="213"/>
        <v>0</v>
      </c>
      <c r="CL362" s="283">
        <f t="shared" si="214"/>
        <v>49470000</v>
      </c>
      <c r="CM362" s="284">
        <f t="shared" si="215"/>
        <v>0</v>
      </c>
      <c r="CN362" s="284">
        <f t="shared" si="216"/>
        <v>49469999</v>
      </c>
      <c r="CO362" s="284">
        <f t="shared" si="217"/>
        <v>1</v>
      </c>
      <c r="CP362" s="280">
        <f t="shared" si="218"/>
        <v>1</v>
      </c>
      <c r="CQ362" s="285"/>
      <c r="CR362" s="291"/>
      <c r="CS362" s="293"/>
      <c r="CV362" s="291"/>
      <c r="CW362" s="292"/>
      <c r="CX362" s="292"/>
      <c r="CY362" s="292"/>
      <c r="CZ362" s="292"/>
      <c r="DA362" s="292"/>
      <c r="DB362" s="292"/>
      <c r="DC362" s="292"/>
      <c r="DD362" s="292"/>
      <c r="DE362" s="293"/>
      <c r="DF362" s="291"/>
      <c r="DG362" s="292"/>
      <c r="DH362" s="292"/>
      <c r="DI362" s="292"/>
      <c r="DJ362" s="292"/>
      <c r="DK362" s="292"/>
      <c r="DL362" s="292"/>
      <c r="DM362" s="292"/>
      <c r="DN362" s="292"/>
      <c r="DO362" s="292"/>
      <c r="DP362" s="293"/>
      <c r="DQ362" s="141"/>
      <c r="DR362" s="291"/>
      <c r="DS362" s="292"/>
      <c r="DT362" s="292"/>
      <c r="DU362" s="292"/>
      <c r="DV362" s="292"/>
      <c r="DW362" s="292"/>
      <c r="DX362" s="292"/>
      <c r="DY362" s="292"/>
      <c r="DZ362" s="292"/>
      <c r="EA362" s="292"/>
      <c r="EB362" s="292"/>
      <c r="EC362" s="292"/>
      <c r="ED362" s="292"/>
      <c r="EE362" s="292"/>
      <c r="EF362" s="301"/>
      <c r="EG362" s="301"/>
      <c r="EH362" s="301"/>
      <c r="EI362" s="301"/>
      <c r="EJ362" s="301"/>
      <c r="EK362" s="301"/>
      <c r="EL362" s="301"/>
      <c r="EM362" s="301"/>
      <c r="EN362" s="301"/>
      <c r="EO362" s="317">
        <f t="shared" si="225"/>
        <v>0</v>
      </c>
      <c r="EP362" s="301"/>
      <c r="EQ362" s="293"/>
      <c r="ES362" s="288">
        <f t="shared" si="219"/>
        <v>2014</v>
      </c>
      <c r="ET362" s="289">
        <f t="shared" si="220"/>
        <v>0</v>
      </c>
      <c r="EU362" s="290">
        <f t="shared" si="221"/>
        <v>0</v>
      </c>
      <c r="EV362" s="290">
        <f t="shared" si="222"/>
        <v>0</v>
      </c>
      <c r="EW362" s="290">
        <f t="shared" si="223"/>
        <v>0</v>
      </c>
      <c r="EX362" s="291"/>
      <c r="EY362" s="292"/>
      <c r="EZ362" s="292"/>
      <c r="FA362" s="293"/>
      <c r="FB362" s="294">
        <f t="shared" si="224"/>
        <v>0</v>
      </c>
    </row>
    <row r="363" spans="1:158" s="287" customFormat="1" x14ac:dyDescent="0.15">
      <c r="A363" s="296">
        <v>349</v>
      </c>
      <c r="B363" s="297"/>
      <c r="C363" s="298" t="s">
        <v>161</v>
      </c>
      <c r="D363" s="248">
        <f>IF(C363="","",(VLOOKUP(C363,PD!A:B,2,FALSE)))</f>
        <v>12</v>
      </c>
      <c r="E363" s="299" t="s">
        <v>412</v>
      </c>
      <c r="F363" s="299" t="s">
        <v>1055</v>
      </c>
      <c r="G363" s="292" t="s">
        <v>1056</v>
      </c>
      <c r="H363" s="300">
        <v>7</v>
      </c>
      <c r="I363" s="292" t="s">
        <v>1057</v>
      </c>
      <c r="J363" s="300">
        <v>1</v>
      </c>
      <c r="K363" s="293"/>
      <c r="L363" s="291"/>
      <c r="M363" s="292" t="s">
        <v>397</v>
      </c>
      <c r="N363" s="301"/>
      <c r="O363" s="302">
        <v>1</v>
      </c>
      <c r="P363" s="300">
        <v>15</v>
      </c>
      <c r="Q363" s="303">
        <v>23</v>
      </c>
      <c r="R363" s="302">
        <v>1</v>
      </c>
      <c r="S363" s="292"/>
      <c r="T363" s="300"/>
      <c r="U363" s="293"/>
      <c r="V363" s="296" t="s">
        <v>225</v>
      </c>
      <c r="W363" s="292" t="s">
        <v>1058</v>
      </c>
      <c r="X363" s="292"/>
      <c r="Y363" s="292"/>
      <c r="Z363" s="303"/>
      <c r="AA363" s="291"/>
      <c r="AB363" s="300"/>
      <c r="AC363" s="293"/>
      <c r="AD363" s="304"/>
      <c r="AE363" s="301"/>
      <c r="AF363" s="296">
        <v>1</v>
      </c>
      <c r="AG363" s="297">
        <v>5</v>
      </c>
      <c r="AH363" s="305">
        <v>49.5</v>
      </c>
      <c r="AI363" s="306" t="s">
        <v>407</v>
      </c>
      <c r="AJ363" s="302">
        <v>15</v>
      </c>
      <c r="AK363" s="260">
        <f>IF(AJ363="","",(VLOOKUP(AJ363,償却率表!A:B,2,FALSE)))</f>
        <v>6.7000000000000004E-2</v>
      </c>
      <c r="AL363" s="307" t="s">
        <v>153</v>
      </c>
      <c r="AM363" s="262">
        <f>IF(AL363="","",(VLOOKUP(AL363,PD!G:H,2,FALSE)))</f>
        <v>1</v>
      </c>
      <c r="AN363" s="318" t="s">
        <v>1059</v>
      </c>
      <c r="AO363" s="309">
        <v>1995</v>
      </c>
      <c r="AP363" s="319" t="s">
        <v>1059</v>
      </c>
      <c r="AQ363" s="266">
        <v>1995</v>
      </c>
      <c r="AR363" s="267">
        <f t="shared" si="189"/>
        <v>19</v>
      </c>
      <c r="AS363" s="293" t="s">
        <v>226</v>
      </c>
      <c r="AT363" s="311"/>
      <c r="AU363" s="312">
        <v>60000</v>
      </c>
      <c r="AV363" s="313"/>
      <c r="AW363" s="314"/>
      <c r="AX363" s="296">
        <v>1</v>
      </c>
      <c r="AY363" s="315" t="s">
        <v>227</v>
      </c>
      <c r="AZ363" s="248">
        <f>IF(AY363="","",(VLOOKUP(AY363,PD!J:K,2,FALSE)))</f>
        <v>2</v>
      </c>
      <c r="BA363" s="300">
        <v>2014</v>
      </c>
      <c r="BB363" s="316">
        <f t="shared" si="226"/>
        <v>0</v>
      </c>
      <c r="BC363" s="291"/>
      <c r="BD363" s="292"/>
      <c r="BE363" s="301"/>
      <c r="BF363" s="274">
        <f t="shared" si="190"/>
        <v>0</v>
      </c>
      <c r="BG363" s="275" t="str">
        <f t="shared" si="191"/>
        <v/>
      </c>
      <c r="BH363" s="276" t="str">
        <f t="shared" si="192"/>
        <v/>
      </c>
      <c r="BI363" s="276" t="str">
        <f t="shared" si="193"/>
        <v/>
      </c>
      <c r="BJ363" s="276" t="str">
        <f t="shared" si="194"/>
        <v/>
      </c>
      <c r="BK363" s="276" t="str">
        <f t="shared" si="195"/>
        <v/>
      </c>
      <c r="BL363" s="276" t="str">
        <f t="shared" si="196"/>
        <v/>
      </c>
      <c r="BM363" s="276" t="str">
        <f t="shared" si="197"/>
        <v/>
      </c>
      <c r="BN363" s="276" t="str">
        <f t="shared" si="198"/>
        <v/>
      </c>
      <c r="BO363" s="276" t="str">
        <f t="shared" si="199"/>
        <v/>
      </c>
      <c r="BP363" s="277" t="str">
        <f t="shared" si="200"/>
        <v/>
      </c>
      <c r="BQ363" s="278"/>
      <c r="BR363" s="279"/>
      <c r="BS363" s="280"/>
      <c r="BT363" s="274">
        <f t="shared" si="201"/>
        <v>0</v>
      </c>
      <c r="BU363" s="275" t="str">
        <f t="shared" si="202"/>
        <v/>
      </c>
      <c r="BV363" s="276" t="str">
        <f t="shared" si="203"/>
        <v/>
      </c>
      <c r="BW363" s="276" t="str">
        <f t="shared" si="204"/>
        <v/>
      </c>
      <c r="BX363" s="276" t="str">
        <f t="shared" si="205"/>
        <v/>
      </c>
      <c r="BY363" s="276" t="str">
        <f t="shared" si="206"/>
        <v/>
      </c>
      <c r="BZ363" s="276" t="str">
        <f t="shared" si="207"/>
        <v/>
      </c>
      <c r="CA363" s="276" t="str">
        <f t="shared" si="208"/>
        <v/>
      </c>
      <c r="CB363" s="276" t="str">
        <f t="shared" si="209"/>
        <v/>
      </c>
      <c r="CC363" s="276" t="str">
        <f t="shared" si="210"/>
        <v/>
      </c>
      <c r="CD363" s="276" t="str">
        <f t="shared" si="211"/>
        <v/>
      </c>
      <c r="CE363" s="277" t="str">
        <f t="shared" si="212"/>
        <v/>
      </c>
      <c r="CF363" s="278"/>
      <c r="CG363" s="281"/>
      <c r="CH363" s="281"/>
      <c r="CI363" s="281"/>
      <c r="CJ363" s="280"/>
      <c r="CK363" s="282">
        <f t="shared" si="213"/>
        <v>0</v>
      </c>
      <c r="CL363" s="283">
        <f t="shared" si="214"/>
        <v>2970000</v>
      </c>
      <c r="CM363" s="284">
        <f t="shared" si="215"/>
        <v>0</v>
      </c>
      <c r="CN363" s="284">
        <f t="shared" si="216"/>
        <v>2969999</v>
      </c>
      <c r="CO363" s="284">
        <f t="shared" si="217"/>
        <v>1</v>
      </c>
      <c r="CP363" s="280">
        <f t="shared" si="218"/>
        <v>1</v>
      </c>
      <c r="CQ363" s="285"/>
      <c r="CR363" s="291"/>
      <c r="CS363" s="293"/>
      <c r="CV363" s="291"/>
      <c r="CW363" s="292"/>
      <c r="CX363" s="292"/>
      <c r="CY363" s="292"/>
      <c r="CZ363" s="292"/>
      <c r="DA363" s="292"/>
      <c r="DB363" s="292"/>
      <c r="DC363" s="292"/>
      <c r="DD363" s="292"/>
      <c r="DE363" s="293"/>
      <c r="DF363" s="291"/>
      <c r="DG363" s="292"/>
      <c r="DH363" s="292"/>
      <c r="DI363" s="292"/>
      <c r="DJ363" s="292"/>
      <c r="DK363" s="292"/>
      <c r="DL363" s="292"/>
      <c r="DM363" s="292"/>
      <c r="DN363" s="292"/>
      <c r="DO363" s="292"/>
      <c r="DP363" s="293"/>
      <c r="DQ363" s="141"/>
      <c r="DR363" s="291"/>
      <c r="DS363" s="292"/>
      <c r="DT363" s="292"/>
      <c r="DU363" s="292"/>
      <c r="DV363" s="292"/>
      <c r="DW363" s="292"/>
      <c r="DX363" s="292"/>
      <c r="DY363" s="292"/>
      <c r="DZ363" s="292"/>
      <c r="EA363" s="292"/>
      <c r="EB363" s="292"/>
      <c r="EC363" s="292"/>
      <c r="ED363" s="292"/>
      <c r="EE363" s="292"/>
      <c r="EF363" s="301"/>
      <c r="EG363" s="301"/>
      <c r="EH363" s="301"/>
      <c r="EI363" s="301"/>
      <c r="EJ363" s="301"/>
      <c r="EK363" s="301"/>
      <c r="EL363" s="301"/>
      <c r="EM363" s="301"/>
      <c r="EN363" s="301"/>
      <c r="EO363" s="317">
        <f t="shared" si="225"/>
        <v>0</v>
      </c>
      <c r="EP363" s="301"/>
      <c r="EQ363" s="293"/>
      <c r="ES363" s="288">
        <f t="shared" si="219"/>
        <v>2014</v>
      </c>
      <c r="ET363" s="289">
        <f t="shared" si="220"/>
        <v>0</v>
      </c>
      <c r="EU363" s="290">
        <f t="shared" si="221"/>
        <v>0</v>
      </c>
      <c r="EV363" s="290">
        <f t="shared" si="222"/>
        <v>0</v>
      </c>
      <c r="EW363" s="290">
        <f t="shared" si="223"/>
        <v>0</v>
      </c>
      <c r="EX363" s="291"/>
      <c r="EY363" s="292"/>
      <c r="EZ363" s="292"/>
      <c r="FA363" s="293"/>
      <c r="FB363" s="294">
        <f t="shared" si="224"/>
        <v>0</v>
      </c>
    </row>
    <row r="364" spans="1:158" s="287" customFormat="1" x14ac:dyDescent="0.15">
      <c r="A364" s="296">
        <v>350</v>
      </c>
      <c r="B364" s="297"/>
      <c r="C364" s="298" t="s">
        <v>161</v>
      </c>
      <c r="D364" s="248">
        <f>IF(C364="","",(VLOOKUP(C364,PD!A:B,2,FALSE)))</f>
        <v>12</v>
      </c>
      <c r="E364" s="299" t="s">
        <v>412</v>
      </c>
      <c r="F364" s="299" t="s">
        <v>1060</v>
      </c>
      <c r="G364" s="292" t="s">
        <v>606</v>
      </c>
      <c r="H364" s="300">
        <v>11</v>
      </c>
      <c r="I364" s="292" t="s">
        <v>1061</v>
      </c>
      <c r="J364" s="300">
        <v>2</v>
      </c>
      <c r="K364" s="293"/>
      <c r="L364" s="291"/>
      <c r="M364" s="292" t="s">
        <v>397</v>
      </c>
      <c r="N364" s="301"/>
      <c r="O364" s="302">
        <v>1</v>
      </c>
      <c r="P364" s="300">
        <v>15</v>
      </c>
      <c r="Q364" s="303">
        <v>23</v>
      </c>
      <c r="R364" s="302">
        <v>1</v>
      </c>
      <c r="S364" s="292"/>
      <c r="T364" s="300"/>
      <c r="U364" s="293"/>
      <c r="V364" s="296" t="s">
        <v>225</v>
      </c>
      <c r="W364" s="292" t="s">
        <v>1062</v>
      </c>
      <c r="X364" s="292"/>
      <c r="Y364" s="292"/>
      <c r="Z364" s="303"/>
      <c r="AA364" s="291"/>
      <c r="AB364" s="300"/>
      <c r="AC364" s="293"/>
      <c r="AD364" s="304"/>
      <c r="AE364" s="301"/>
      <c r="AF364" s="296">
        <v>1</v>
      </c>
      <c r="AG364" s="297">
        <v>5</v>
      </c>
      <c r="AH364" s="305">
        <v>4.34</v>
      </c>
      <c r="AI364" s="306" t="s">
        <v>407</v>
      </c>
      <c r="AJ364" s="302">
        <v>15</v>
      </c>
      <c r="AK364" s="260">
        <f>IF(AJ364="","",(VLOOKUP(AJ364,償却率表!A:B,2,FALSE)))</f>
        <v>6.7000000000000004E-2</v>
      </c>
      <c r="AL364" s="307" t="s">
        <v>153</v>
      </c>
      <c r="AM364" s="262">
        <f>IF(AL364="","",(VLOOKUP(AL364,PD!G:H,2,FALSE)))</f>
        <v>1</v>
      </c>
      <c r="AN364" s="318" t="s">
        <v>1063</v>
      </c>
      <c r="AO364" s="309">
        <v>1992</v>
      </c>
      <c r="AP364" s="319" t="s">
        <v>1063</v>
      </c>
      <c r="AQ364" s="266">
        <v>1992</v>
      </c>
      <c r="AR364" s="267">
        <f t="shared" si="189"/>
        <v>22</v>
      </c>
      <c r="AS364" s="293">
        <v>2030</v>
      </c>
      <c r="AT364" s="311"/>
      <c r="AU364" s="312">
        <v>950000</v>
      </c>
      <c r="AV364" s="313"/>
      <c r="AW364" s="314"/>
      <c r="AX364" s="296">
        <v>1</v>
      </c>
      <c r="AY364" s="315" t="s">
        <v>227</v>
      </c>
      <c r="AZ364" s="248">
        <f>IF(AY364="","",(VLOOKUP(AY364,PD!J:K,2,FALSE)))</f>
        <v>2</v>
      </c>
      <c r="BA364" s="300">
        <v>2014</v>
      </c>
      <c r="BB364" s="316">
        <f t="shared" si="226"/>
        <v>0</v>
      </c>
      <c r="BC364" s="291"/>
      <c r="BD364" s="292"/>
      <c r="BE364" s="301"/>
      <c r="BF364" s="274">
        <f t="shared" si="190"/>
        <v>0</v>
      </c>
      <c r="BG364" s="275" t="str">
        <f t="shared" si="191"/>
        <v/>
      </c>
      <c r="BH364" s="276" t="str">
        <f t="shared" si="192"/>
        <v/>
      </c>
      <c r="BI364" s="276" t="str">
        <f t="shared" si="193"/>
        <v/>
      </c>
      <c r="BJ364" s="276" t="str">
        <f t="shared" si="194"/>
        <v/>
      </c>
      <c r="BK364" s="276" t="str">
        <f t="shared" si="195"/>
        <v/>
      </c>
      <c r="BL364" s="276" t="str">
        <f t="shared" si="196"/>
        <v/>
      </c>
      <c r="BM364" s="276" t="str">
        <f t="shared" si="197"/>
        <v/>
      </c>
      <c r="BN364" s="276" t="str">
        <f t="shared" si="198"/>
        <v/>
      </c>
      <c r="BO364" s="276" t="str">
        <f t="shared" si="199"/>
        <v/>
      </c>
      <c r="BP364" s="277" t="str">
        <f t="shared" si="200"/>
        <v/>
      </c>
      <c r="BQ364" s="278"/>
      <c r="BR364" s="279"/>
      <c r="BS364" s="280"/>
      <c r="BT364" s="274">
        <f t="shared" si="201"/>
        <v>0</v>
      </c>
      <c r="BU364" s="275" t="str">
        <f t="shared" si="202"/>
        <v/>
      </c>
      <c r="BV364" s="276" t="str">
        <f t="shared" si="203"/>
        <v/>
      </c>
      <c r="BW364" s="276" t="str">
        <f t="shared" si="204"/>
        <v/>
      </c>
      <c r="BX364" s="276" t="str">
        <f t="shared" si="205"/>
        <v/>
      </c>
      <c r="BY364" s="276" t="str">
        <f t="shared" si="206"/>
        <v/>
      </c>
      <c r="BZ364" s="276" t="str">
        <f t="shared" si="207"/>
        <v/>
      </c>
      <c r="CA364" s="276" t="str">
        <f t="shared" si="208"/>
        <v/>
      </c>
      <c r="CB364" s="276" t="str">
        <f t="shared" si="209"/>
        <v/>
      </c>
      <c r="CC364" s="276" t="str">
        <f t="shared" si="210"/>
        <v/>
      </c>
      <c r="CD364" s="276" t="str">
        <f t="shared" si="211"/>
        <v/>
      </c>
      <c r="CE364" s="277" t="str">
        <f t="shared" si="212"/>
        <v/>
      </c>
      <c r="CF364" s="278"/>
      <c r="CG364" s="281"/>
      <c r="CH364" s="281"/>
      <c r="CI364" s="281"/>
      <c r="CJ364" s="280"/>
      <c r="CK364" s="282">
        <f t="shared" si="213"/>
        <v>0</v>
      </c>
      <c r="CL364" s="283">
        <f t="shared" si="214"/>
        <v>4123000</v>
      </c>
      <c r="CM364" s="284">
        <f t="shared" si="215"/>
        <v>0</v>
      </c>
      <c r="CN364" s="284">
        <f t="shared" si="216"/>
        <v>4122999</v>
      </c>
      <c r="CO364" s="284">
        <f t="shared" si="217"/>
        <v>1</v>
      </c>
      <c r="CP364" s="280">
        <f t="shared" si="218"/>
        <v>1</v>
      </c>
      <c r="CQ364" s="285"/>
      <c r="CR364" s="291"/>
      <c r="CS364" s="293"/>
      <c r="CV364" s="291"/>
      <c r="CW364" s="292"/>
      <c r="CX364" s="292"/>
      <c r="CY364" s="292"/>
      <c r="CZ364" s="292"/>
      <c r="DA364" s="292"/>
      <c r="DB364" s="292"/>
      <c r="DC364" s="292"/>
      <c r="DD364" s="292"/>
      <c r="DE364" s="293"/>
      <c r="DF364" s="291"/>
      <c r="DG364" s="292"/>
      <c r="DH364" s="292"/>
      <c r="DI364" s="292"/>
      <c r="DJ364" s="292"/>
      <c r="DK364" s="292"/>
      <c r="DL364" s="292"/>
      <c r="DM364" s="292"/>
      <c r="DN364" s="292"/>
      <c r="DO364" s="292"/>
      <c r="DP364" s="293"/>
      <c r="DQ364" s="141"/>
      <c r="DR364" s="291"/>
      <c r="DS364" s="292"/>
      <c r="DT364" s="292"/>
      <c r="DU364" s="292"/>
      <c r="DV364" s="292"/>
      <c r="DW364" s="292"/>
      <c r="DX364" s="292"/>
      <c r="DY364" s="292"/>
      <c r="DZ364" s="292"/>
      <c r="EA364" s="292"/>
      <c r="EB364" s="292"/>
      <c r="EC364" s="292"/>
      <c r="ED364" s="292"/>
      <c r="EE364" s="292"/>
      <c r="EF364" s="301"/>
      <c r="EG364" s="301"/>
      <c r="EH364" s="301"/>
      <c r="EI364" s="301"/>
      <c r="EJ364" s="301"/>
      <c r="EK364" s="301"/>
      <c r="EL364" s="301"/>
      <c r="EM364" s="301"/>
      <c r="EN364" s="301"/>
      <c r="EO364" s="317">
        <f t="shared" si="225"/>
        <v>0</v>
      </c>
      <c r="EP364" s="301"/>
      <c r="EQ364" s="293"/>
      <c r="ES364" s="288">
        <f t="shared" si="219"/>
        <v>2014</v>
      </c>
      <c r="ET364" s="289">
        <f t="shared" si="220"/>
        <v>0</v>
      </c>
      <c r="EU364" s="290">
        <f t="shared" si="221"/>
        <v>0</v>
      </c>
      <c r="EV364" s="290">
        <f t="shared" si="222"/>
        <v>0</v>
      </c>
      <c r="EW364" s="290">
        <f t="shared" si="223"/>
        <v>0</v>
      </c>
      <c r="EX364" s="291"/>
      <c r="EY364" s="292"/>
      <c r="EZ364" s="292"/>
      <c r="FA364" s="293"/>
      <c r="FB364" s="294">
        <f t="shared" si="224"/>
        <v>0</v>
      </c>
    </row>
    <row r="365" spans="1:158" s="287" customFormat="1" x14ac:dyDescent="0.15">
      <c r="A365" s="296">
        <v>351</v>
      </c>
      <c r="B365" s="297"/>
      <c r="C365" s="298" t="s">
        <v>161</v>
      </c>
      <c r="D365" s="248">
        <f>IF(C365="","",(VLOOKUP(C365,PD!A:B,2,FALSE)))</f>
        <v>12</v>
      </c>
      <c r="E365" s="299" t="s">
        <v>412</v>
      </c>
      <c r="F365" s="299" t="s">
        <v>1064</v>
      </c>
      <c r="G365" s="292" t="s">
        <v>420</v>
      </c>
      <c r="H365" s="300">
        <v>11</v>
      </c>
      <c r="I365" s="292" t="s">
        <v>1065</v>
      </c>
      <c r="J365" s="300">
        <v>1</v>
      </c>
      <c r="K365" s="293"/>
      <c r="L365" s="291"/>
      <c r="M365" s="292" t="s">
        <v>397</v>
      </c>
      <c r="N365" s="301"/>
      <c r="O365" s="302">
        <v>1</v>
      </c>
      <c r="P365" s="300">
        <v>15</v>
      </c>
      <c r="Q365" s="303">
        <v>23</v>
      </c>
      <c r="R365" s="302">
        <v>1</v>
      </c>
      <c r="S365" s="292"/>
      <c r="T365" s="300"/>
      <c r="U365" s="293"/>
      <c r="V365" s="296" t="s">
        <v>225</v>
      </c>
      <c r="W365" s="292" t="s">
        <v>1066</v>
      </c>
      <c r="X365" s="292"/>
      <c r="Y365" s="292"/>
      <c r="Z365" s="303"/>
      <c r="AA365" s="291"/>
      <c r="AB365" s="300"/>
      <c r="AC365" s="293"/>
      <c r="AD365" s="304"/>
      <c r="AE365" s="301"/>
      <c r="AF365" s="296">
        <v>1</v>
      </c>
      <c r="AG365" s="297">
        <v>5</v>
      </c>
      <c r="AH365" s="305">
        <v>9</v>
      </c>
      <c r="AI365" s="306" t="s">
        <v>407</v>
      </c>
      <c r="AJ365" s="302">
        <v>15</v>
      </c>
      <c r="AK365" s="260">
        <f>IF(AJ365="","",(VLOOKUP(AJ365,償却率表!A:B,2,FALSE)))</f>
        <v>6.7000000000000004E-2</v>
      </c>
      <c r="AL365" s="307" t="s">
        <v>153</v>
      </c>
      <c r="AM365" s="262">
        <f>IF(AL365="","",(VLOOKUP(AL365,PD!G:H,2,FALSE)))</f>
        <v>1</v>
      </c>
      <c r="AN365" s="318" t="s">
        <v>1067</v>
      </c>
      <c r="AO365" s="309">
        <v>1992</v>
      </c>
      <c r="AP365" s="319" t="s">
        <v>1067</v>
      </c>
      <c r="AQ365" s="266">
        <v>1992</v>
      </c>
      <c r="AR365" s="267">
        <f t="shared" si="189"/>
        <v>22</v>
      </c>
      <c r="AS365" s="293">
        <v>2030</v>
      </c>
      <c r="AT365" s="311">
        <v>5330332</v>
      </c>
      <c r="AU365" s="312"/>
      <c r="AV365" s="313"/>
      <c r="AW365" s="314"/>
      <c r="AX365" s="296"/>
      <c r="AY365" s="315" t="s">
        <v>309</v>
      </c>
      <c r="AZ365" s="248">
        <f>IF(AY365="","",(VLOOKUP(AY365,PD!J:K,2,FALSE)))</f>
        <v>1</v>
      </c>
      <c r="BA365" s="300">
        <v>2014</v>
      </c>
      <c r="BB365" s="316">
        <f t="shared" si="226"/>
        <v>0</v>
      </c>
      <c r="BC365" s="291"/>
      <c r="BD365" s="292"/>
      <c r="BE365" s="301"/>
      <c r="BF365" s="274">
        <f t="shared" si="190"/>
        <v>0</v>
      </c>
      <c r="BG365" s="275" t="str">
        <f t="shared" si="191"/>
        <v/>
      </c>
      <c r="BH365" s="276" t="str">
        <f t="shared" si="192"/>
        <v/>
      </c>
      <c r="BI365" s="276" t="str">
        <f t="shared" si="193"/>
        <v/>
      </c>
      <c r="BJ365" s="276" t="str">
        <f t="shared" si="194"/>
        <v/>
      </c>
      <c r="BK365" s="276" t="str">
        <f t="shared" si="195"/>
        <v/>
      </c>
      <c r="BL365" s="276" t="str">
        <f t="shared" si="196"/>
        <v/>
      </c>
      <c r="BM365" s="276" t="str">
        <f t="shared" si="197"/>
        <v/>
      </c>
      <c r="BN365" s="276" t="str">
        <f t="shared" si="198"/>
        <v/>
      </c>
      <c r="BO365" s="276" t="str">
        <f t="shared" si="199"/>
        <v/>
      </c>
      <c r="BP365" s="277" t="str">
        <f t="shared" si="200"/>
        <v/>
      </c>
      <c r="BQ365" s="278"/>
      <c r="BR365" s="279"/>
      <c r="BS365" s="280"/>
      <c r="BT365" s="274">
        <f t="shared" si="201"/>
        <v>0</v>
      </c>
      <c r="BU365" s="275" t="str">
        <f t="shared" si="202"/>
        <v/>
      </c>
      <c r="BV365" s="276" t="str">
        <f t="shared" si="203"/>
        <v/>
      </c>
      <c r="BW365" s="276" t="str">
        <f t="shared" si="204"/>
        <v/>
      </c>
      <c r="BX365" s="276" t="str">
        <f t="shared" si="205"/>
        <v/>
      </c>
      <c r="BY365" s="276" t="str">
        <f t="shared" si="206"/>
        <v/>
      </c>
      <c r="BZ365" s="276" t="str">
        <f t="shared" si="207"/>
        <v/>
      </c>
      <c r="CA365" s="276" t="str">
        <f t="shared" si="208"/>
        <v/>
      </c>
      <c r="CB365" s="276" t="str">
        <f t="shared" si="209"/>
        <v/>
      </c>
      <c r="CC365" s="276" t="str">
        <f t="shared" si="210"/>
        <v/>
      </c>
      <c r="CD365" s="276" t="str">
        <f t="shared" si="211"/>
        <v/>
      </c>
      <c r="CE365" s="277" t="str">
        <f t="shared" si="212"/>
        <v/>
      </c>
      <c r="CF365" s="278"/>
      <c r="CG365" s="281"/>
      <c r="CH365" s="281"/>
      <c r="CI365" s="281"/>
      <c r="CJ365" s="280"/>
      <c r="CK365" s="282">
        <f t="shared" si="213"/>
        <v>0</v>
      </c>
      <c r="CL365" s="283">
        <f t="shared" si="214"/>
        <v>5330332</v>
      </c>
      <c r="CM365" s="284">
        <f t="shared" si="215"/>
        <v>0</v>
      </c>
      <c r="CN365" s="284">
        <f t="shared" si="216"/>
        <v>5330331</v>
      </c>
      <c r="CO365" s="284">
        <f t="shared" si="217"/>
        <v>1</v>
      </c>
      <c r="CP365" s="280">
        <f t="shared" si="218"/>
        <v>1</v>
      </c>
      <c r="CQ365" s="285"/>
      <c r="CR365" s="291"/>
      <c r="CS365" s="293"/>
      <c r="CV365" s="291"/>
      <c r="CW365" s="292"/>
      <c r="CX365" s="292"/>
      <c r="CY365" s="292"/>
      <c r="CZ365" s="292"/>
      <c r="DA365" s="292"/>
      <c r="DB365" s="292"/>
      <c r="DC365" s="292"/>
      <c r="DD365" s="292"/>
      <c r="DE365" s="293"/>
      <c r="DF365" s="291"/>
      <c r="DG365" s="292"/>
      <c r="DH365" s="292"/>
      <c r="DI365" s="292"/>
      <c r="DJ365" s="292"/>
      <c r="DK365" s="292"/>
      <c r="DL365" s="292"/>
      <c r="DM365" s="292"/>
      <c r="DN365" s="292"/>
      <c r="DO365" s="292"/>
      <c r="DP365" s="293"/>
      <c r="DQ365" s="141"/>
      <c r="DR365" s="291"/>
      <c r="DS365" s="292"/>
      <c r="DT365" s="292"/>
      <c r="DU365" s="292"/>
      <c r="DV365" s="292"/>
      <c r="DW365" s="292"/>
      <c r="DX365" s="292"/>
      <c r="DY365" s="292"/>
      <c r="DZ365" s="292"/>
      <c r="EA365" s="292"/>
      <c r="EB365" s="292"/>
      <c r="EC365" s="292"/>
      <c r="ED365" s="292"/>
      <c r="EE365" s="292"/>
      <c r="EF365" s="301"/>
      <c r="EG365" s="301"/>
      <c r="EH365" s="301"/>
      <c r="EI365" s="301"/>
      <c r="EJ365" s="301"/>
      <c r="EK365" s="301"/>
      <c r="EL365" s="301"/>
      <c r="EM365" s="301"/>
      <c r="EN365" s="301"/>
      <c r="EO365" s="317">
        <f t="shared" si="225"/>
        <v>0</v>
      </c>
      <c r="EP365" s="301"/>
      <c r="EQ365" s="293"/>
      <c r="ES365" s="288">
        <f t="shared" si="219"/>
        <v>2014</v>
      </c>
      <c r="ET365" s="289">
        <f t="shared" si="220"/>
        <v>0</v>
      </c>
      <c r="EU365" s="290">
        <f t="shared" si="221"/>
        <v>0</v>
      </c>
      <c r="EV365" s="290">
        <f t="shared" si="222"/>
        <v>0</v>
      </c>
      <c r="EW365" s="290">
        <f t="shared" si="223"/>
        <v>0</v>
      </c>
      <c r="EX365" s="291"/>
      <c r="EY365" s="292"/>
      <c r="EZ365" s="292"/>
      <c r="FA365" s="293"/>
      <c r="FB365" s="294">
        <f t="shared" si="224"/>
        <v>0</v>
      </c>
    </row>
    <row r="366" spans="1:158" s="287" customFormat="1" x14ac:dyDescent="0.15">
      <c r="A366" s="296">
        <v>352</v>
      </c>
      <c r="B366" s="320"/>
      <c r="C366" s="321" t="s">
        <v>161</v>
      </c>
      <c r="D366" s="248">
        <f>IF(C366="","",(VLOOKUP(C366,PD!A:B,2,FALSE)))</f>
        <v>12</v>
      </c>
      <c r="E366" s="322" t="s">
        <v>412</v>
      </c>
      <c r="F366" s="322" t="s">
        <v>1064</v>
      </c>
      <c r="G366" s="323" t="s">
        <v>559</v>
      </c>
      <c r="H366" s="324">
        <v>11</v>
      </c>
      <c r="I366" s="323" t="s">
        <v>1065</v>
      </c>
      <c r="J366" s="324">
        <v>1</v>
      </c>
      <c r="K366" s="325"/>
      <c r="L366" s="326"/>
      <c r="M366" s="323" t="s">
        <v>397</v>
      </c>
      <c r="N366" s="327"/>
      <c r="O366" s="328">
        <v>1</v>
      </c>
      <c r="P366" s="324">
        <v>15</v>
      </c>
      <c r="Q366" s="329">
        <v>23</v>
      </c>
      <c r="R366" s="328">
        <v>1</v>
      </c>
      <c r="S366" s="323"/>
      <c r="T366" s="324"/>
      <c r="U366" s="325"/>
      <c r="V366" s="330" t="s">
        <v>225</v>
      </c>
      <c r="W366" s="323" t="s">
        <v>1066</v>
      </c>
      <c r="X366" s="323"/>
      <c r="Y366" s="323"/>
      <c r="Z366" s="329"/>
      <c r="AA366" s="326"/>
      <c r="AB366" s="324"/>
      <c r="AC366" s="325"/>
      <c r="AD366" s="331"/>
      <c r="AE366" s="327"/>
      <c r="AF366" s="330">
        <v>1</v>
      </c>
      <c r="AG366" s="320">
        <v>2</v>
      </c>
      <c r="AH366" s="332">
        <v>22.6</v>
      </c>
      <c r="AI366" s="333" t="s">
        <v>407</v>
      </c>
      <c r="AJ366" s="328">
        <v>38</v>
      </c>
      <c r="AK366" s="260">
        <f>IF(AJ366="","",(VLOOKUP(AJ366,償却率表!A:B,2,FALSE)))</f>
        <v>2.7E-2</v>
      </c>
      <c r="AL366" s="334" t="s">
        <v>153</v>
      </c>
      <c r="AM366" s="262">
        <f>IF(AL366="","",(VLOOKUP(AL366,PD!G:H,2,FALSE)))</f>
        <v>1</v>
      </c>
      <c r="AN366" s="335" t="s">
        <v>1067</v>
      </c>
      <c r="AO366" s="336">
        <v>1992</v>
      </c>
      <c r="AP366" s="337" t="s">
        <v>1067</v>
      </c>
      <c r="AQ366" s="266">
        <v>1992</v>
      </c>
      <c r="AR366" s="267">
        <f t="shared" si="189"/>
        <v>22</v>
      </c>
      <c r="AS366" s="325">
        <v>2030</v>
      </c>
      <c r="AT366" s="338">
        <v>12916200</v>
      </c>
      <c r="AU366" s="339"/>
      <c r="AV366" s="340"/>
      <c r="AW366" s="341"/>
      <c r="AX366" s="330"/>
      <c r="AY366" s="342" t="s">
        <v>309</v>
      </c>
      <c r="AZ366" s="248">
        <f>IF(AY366="","",(VLOOKUP(AY366,PD!J:K,2,FALSE)))</f>
        <v>1</v>
      </c>
      <c r="BA366" s="324">
        <v>2014</v>
      </c>
      <c r="BB366" s="316">
        <f t="shared" si="226"/>
        <v>0</v>
      </c>
      <c r="BC366" s="326"/>
      <c r="BD366" s="323"/>
      <c r="BE366" s="327"/>
      <c r="BF366" s="274">
        <f t="shared" si="190"/>
        <v>0</v>
      </c>
      <c r="BG366" s="275" t="str">
        <f t="shared" si="191"/>
        <v/>
      </c>
      <c r="BH366" s="276" t="str">
        <f t="shared" si="192"/>
        <v/>
      </c>
      <c r="BI366" s="276" t="str">
        <f t="shared" si="193"/>
        <v/>
      </c>
      <c r="BJ366" s="276" t="str">
        <f t="shared" si="194"/>
        <v/>
      </c>
      <c r="BK366" s="276" t="str">
        <f t="shared" si="195"/>
        <v/>
      </c>
      <c r="BL366" s="276" t="str">
        <f t="shared" si="196"/>
        <v/>
      </c>
      <c r="BM366" s="276" t="str">
        <f t="shared" si="197"/>
        <v/>
      </c>
      <c r="BN366" s="276" t="str">
        <f t="shared" si="198"/>
        <v/>
      </c>
      <c r="BO366" s="276" t="str">
        <f t="shared" si="199"/>
        <v/>
      </c>
      <c r="BP366" s="277" t="str">
        <f t="shared" si="200"/>
        <v/>
      </c>
      <c r="BQ366" s="278"/>
      <c r="BR366" s="279"/>
      <c r="BS366" s="280"/>
      <c r="BT366" s="274">
        <f t="shared" si="201"/>
        <v>0</v>
      </c>
      <c r="BU366" s="275" t="str">
        <f t="shared" si="202"/>
        <v/>
      </c>
      <c r="BV366" s="276" t="str">
        <f t="shared" si="203"/>
        <v/>
      </c>
      <c r="BW366" s="276" t="str">
        <f t="shared" si="204"/>
        <v/>
      </c>
      <c r="BX366" s="276" t="str">
        <f t="shared" si="205"/>
        <v/>
      </c>
      <c r="BY366" s="276" t="str">
        <f t="shared" si="206"/>
        <v/>
      </c>
      <c r="BZ366" s="276" t="str">
        <f t="shared" si="207"/>
        <v/>
      </c>
      <c r="CA366" s="276" t="str">
        <f t="shared" si="208"/>
        <v/>
      </c>
      <c r="CB366" s="276" t="str">
        <f t="shared" si="209"/>
        <v/>
      </c>
      <c r="CC366" s="276" t="str">
        <f t="shared" si="210"/>
        <v/>
      </c>
      <c r="CD366" s="276" t="str">
        <f t="shared" si="211"/>
        <v/>
      </c>
      <c r="CE366" s="277" t="str">
        <f t="shared" si="212"/>
        <v/>
      </c>
      <c r="CF366" s="278"/>
      <c r="CG366" s="281"/>
      <c r="CH366" s="281"/>
      <c r="CI366" s="281"/>
      <c r="CJ366" s="280"/>
      <c r="CK366" s="282">
        <f t="shared" si="213"/>
        <v>0</v>
      </c>
      <c r="CL366" s="283">
        <f t="shared" si="214"/>
        <v>12916200</v>
      </c>
      <c r="CM366" s="284">
        <f t="shared" si="215"/>
        <v>348737</v>
      </c>
      <c r="CN366" s="284">
        <f t="shared" si="216"/>
        <v>7672214</v>
      </c>
      <c r="CO366" s="284">
        <f t="shared" si="217"/>
        <v>5243986</v>
      </c>
      <c r="CP366" s="280">
        <f t="shared" si="218"/>
        <v>5592723</v>
      </c>
      <c r="CQ366" s="285"/>
      <c r="CR366" s="326"/>
      <c r="CS366" s="325"/>
      <c r="CV366" s="291"/>
      <c r="CW366" s="292"/>
      <c r="CX366" s="292"/>
      <c r="CY366" s="292"/>
      <c r="CZ366" s="292"/>
      <c r="DA366" s="292"/>
      <c r="DB366" s="292"/>
      <c r="DC366" s="292"/>
      <c r="DD366" s="292"/>
      <c r="DE366" s="293"/>
      <c r="DF366" s="291"/>
      <c r="DG366" s="292"/>
      <c r="DH366" s="292"/>
      <c r="DI366" s="292"/>
      <c r="DJ366" s="292"/>
      <c r="DK366" s="292"/>
      <c r="DL366" s="292"/>
      <c r="DM366" s="292"/>
      <c r="DN366" s="292"/>
      <c r="DO366" s="292"/>
      <c r="DP366" s="293"/>
      <c r="DQ366" s="141"/>
      <c r="DR366" s="291"/>
      <c r="DS366" s="292"/>
      <c r="DT366" s="292"/>
      <c r="DU366" s="292"/>
      <c r="DV366" s="292"/>
      <c r="DW366" s="292"/>
      <c r="DX366" s="292"/>
      <c r="DY366" s="292"/>
      <c r="DZ366" s="292"/>
      <c r="EA366" s="292"/>
      <c r="EB366" s="292"/>
      <c r="EC366" s="292"/>
      <c r="ED366" s="292"/>
      <c r="EE366" s="292"/>
      <c r="EF366" s="301"/>
      <c r="EG366" s="301"/>
      <c r="EH366" s="301"/>
      <c r="EI366" s="301"/>
      <c r="EJ366" s="301"/>
      <c r="EK366" s="301"/>
      <c r="EL366" s="301"/>
      <c r="EM366" s="301"/>
      <c r="EN366" s="301"/>
      <c r="EO366" s="317"/>
      <c r="EP366" s="301"/>
      <c r="EQ366" s="293"/>
      <c r="ES366" s="288">
        <f t="shared" si="219"/>
        <v>2014</v>
      </c>
      <c r="ET366" s="289">
        <f t="shared" si="220"/>
        <v>0</v>
      </c>
      <c r="EU366" s="290">
        <f t="shared" si="221"/>
        <v>0</v>
      </c>
      <c r="EV366" s="290">
        <f t="shared" si="222"/>
        <v>0</v>
      </c>
      <c r="EW366" s="290">
        <f t="shared" si="223"/>
        <v>0</v>
      </c>
      <c r="EX366" s="291"/>
      <c r="EY366" s="292"/>
      <c r="EZ366" s="292"/>
      <c r="FA366" s="293"/>
      <c r="FB366" s="294">
        <f t="shared" si="224"/>
        <v>0</v>
      </c>
    </row>
    <row r="367" spans="1:158" s="287" customFormat="1" x14ac:dyDescent="0.15">
      <c r="A367" s="296">
        <v>353</v>
      </c>
      <c r="B367" s="320"/>
      <c r="C367" s="321" t="s">
        <v>161</v>
      </c>
      <c r="D367" s="248">
        <f>IF(C367="","",(VLOOKUP(C367,PD!A:B,2,FALSE)))</f>
        <v>12</v>
      </c>
      <c r="E367" s="322" t="s">
        <v>412</v>
      </c>
      <c r="F367" s="322" t="s">
        <v>1068</v>
      </c>
      <c r="G367" s="323" t="s">
        <v>736</v>
      </c>
      <c r="H367" s="324">
        <v>7</v>
      </c>
      <c r="I367" s="323" t="s">
        <v>1069</v>
      </c>
      <c r="J367" s="324">
        <v>1</v>
      </c>
      <c r="K367" s="325"/>
      <c r="L367" s="326"/>
      <c r="M367" s="323" t="s">
        <v>397</v>
      </c>
      <c r="N367" s="327"/>
      <c r="O367" s="328">
        <v>1</v>
      </c>
      <c r="P367" s="324">
        <v>15</v>
      </c>
      <c r="Q367" s="329">
        <v>23</v>
      </c>
      <c r="R367" s="328">
        <v>1</v>
      </c>
      <c r="S367" s="323"/>
      <c r="T367" s="324"/>
      <c r="U367" s="325"/>
      <c r="V367" s="330" t="s">
        <v>225</v>
      </c>
      <c r="W367" s="323" t="s">
        <v>1070</v>
      </c>
      <c r="X367" s="323"/>
      <c r="Y367" s="323"/>
      <c r="Z367" s="329"/>
      <c r="AA367" s="326"/>
      <c r="AB367" s="324"/>
      <c r="AC367" s="325"/>
      <c r="AD367" s="331"/>
      <c r="AE367" s="327"/>
      <c r="AF367" s="330">
        <v>2</v>
      </c>
      <c r="AG367" s="320">
        <v>2</v>
      </c>
      <c r="AH367" s="332">
        <v>325.97000000000003</v>
      </c>
      <c r="AI367" s="333" t="s">
        <v>407</v>
      </c>
      <c r="AJ367" s="328">
        <v>50</v>
      </c>
      <c r="AK367" s="260">
        <f>IF(AJ367="","",(VLOOKUP(AJ367,償却率表!A:B,2,FALSE)))</f>
        <v>0.02</v>
      </c>
      <c r="AL367" s="334" t="s">
        <v>153</v>
      </c>
      <c r="AM367" s="262">
        <f>IF(AL367="","",(VLOOKUP(AL367,PD!G:H,2,FALSE)))</f>
        <v>1</v>
      </c>
      <c r="AN367" s="335" t="s">
        <v>1071</v>
      </c>
      <c r="AO367" s="336">
        <v>1986</v>
      </c>
      <c r="AP367" s="337" t="s">
        <v>1071</v>
      </c>
      <c r="AQ367" s="266">
        <v>1986</v>
      </c>
      <c r="AR367" s="267">
        <f t="shared" si="189"/>
        <v>28</v>
      </c>
      <c r="AS367" s="325" t="s">
        <v>226</v>
      </c>
      <c r="AT367" s="338">
        <v>21029890</v>
      </c>
      <c r="AU367" s="339"/>
      <c r="AV367" s="340"/>
      <c r="AW367" s="341"/>
      <c r="AX367" s="330"/>
      <c r="AY367" s="342" t="s">
        <v>309</v>
      </c>
      <c r="AZ367" s="248">
        <f>IF(AY367="","",(VLOOKUP(AY367,PD!J:K,2,FALSE)))</f>
        <v>1</v>
      </c>
      <c r="BA367" s="324">
        <v>2014</v>
      </c>
      <c r="BB367" s="316">
        <f t="shared" si="226"/>
        <v>0</v>
      </c>
      <c r="BC367" s="326"/>
      <c r="BD367" s="323"/>
      <c r="BE367" s="327"/>
      <c r="BF367" s="274">
        <f t="shared" si="190"/>
        <v>0</v>
      </c>
      <c r="BG367" s="275" t="str">
        <f t="shared" si="191"/>
        <v/>
      </c>
      <c r="BH367" s="276" t="str">
        <f t="shared" si="192"/>
        <v/>
      </c>
      <c r="BI367" s="276" t="str">
        <f t="shared" si="193"/>
        <v/>
      </c>
      <c r="BJ367" s="276" t="str">
        <f t="shared" si="194"/>
        <v/>
      </c>
      <c r="BK367" s="276" t="str">
        <f t="shared" si="195"/>
        <v/>
      </c>
      <c r="BL367" s="276" t="str">
        <f t="shared" si="196"/>
        <v/>
      </c>
      <c r="BM367" s="276" t="str">
        <f t="shared" si="197"/>
        <v/>
      </c>
      <c r="BN367" s="276" t="str">
        <f t="shared" si="198"/>
        <v/>
      </c>
      <c r="BO367" s="276" t="str">
        <f t="shared" si="199"/>
        <v/>
      </c>
      <c r="BP367" s="277" t="str">
        <f t="shared" si="200"/>
        <v/>
      </c>
      <c r="BQ367" s="278"/>
      <c r="BR367" s="279"/>
      <c r="BS367" s="280"/>
      <c r="BT367" s="274">
        <f t="shared" si="201"/>
        <v>0</v>
      </c>
      <c r="BU367" s="275" t="str">
        <f t="shared" si="202"/>
        <v/>
      </c>
      <c r="BV367" s="276" t="str">
        <f t="shared" si="203"/>
        <v/>
      </c>
      <c r="BW367" s="276" t="str">
        <f t="shared" si="204"/>
        <v/>
      </c>
      <c r="BX367" s="276" t="str">
        <f t="shared" si="205"/>
        <v/>
      </c>
      <c r="BY367" s="276" t="str">
        <f t="shared" si="206"/>
        <v/>
      </c>
      <c r="BZ367" s="276" t="str">
        <f t="shared" si="207"/>
        <v/>
      </c>
      <c r="CA367" s="276" t="str">
        <f t="shared" si="208"/>
        <v/>
      </c>
      <c r="CB367" s="276" t="str">
        <f t="shared" si="209"/>
        <v/>
      </c>
      <c r="CC367" s="276" t="str">
        <f t="shared" si="210"/>
        <v/>
      </c>
      <c r="CD367" s="276" t="str">
        <f t="shared" si="211"/>
        <v/>
      </c>
      <c r="CE367" s="277" t="str">
        <f t="shared" si="212"/>
        <v/>
      </c>
      <c r="CF367" s="278"/>
      <c r="CG367" s="281"/>
      <c r="CH367" s="281"/>
      <c r="CI367" s="281"/>
      <c r="CJ367" s="280"/>
      <c r="CK367" s="282">
        <f t="shared" si="213"/>
        <v>0</v>
      </c>
      <c r="CL367" s="283">
        <f t="shared" si="214"/>
        <v>21029890</v>
      </c>
      <c r="CM367" s="284">
        <f t="shared" si="215"/>
        <v>420597</v>
      </c>
      <c r="CN367" s="284">
        <f t="shared" si="216"/>
        <v>11776716</v>
      </c>
      <c r="CO367" s="284">
        <f t="shared" si="217"/>
        <v>9253174</v>
      </c>
      <c r="CP367" s="280">
        <f t="shared" si="218"/>
        <v>9673771</v>
      </c>
      <c r="CQ367" s="285"/>
      <c r="CR367" s="326"/>
      <c r="CS367" s="325"/>
      <c r="CV367" s="291"/>
      <c r="CW367" s="292"/>
      <c r="CX367" s="292"/>
      <c r="CY367" s="292"/>
      <c r="CZ367" s="292"/>
      <c r="DA367" s="292"/>
      <c r="DB367" s="292"/>
      <c r="DC367" s="292"/>
      <c r="DD367" s="292"/>
      <c r="DE367" s="293"/>
      <c r="DF367" s="291"/>
      <c r="DG367" s="292"/>
      <c r="DH367" s="292"/>
      <c r="DI367" s="292"/>
      <c r="DJ367" s="292"/>
      <c r="DK367" s="292"/>
      <c r="DL367" s="292"/>
      <c r="DM367" s="292"/>
      <c r="DN367" s="292"/>
      <c r="DO367" s="292"/>
      <c r="DP367" s="293"/>
      <c r="DQ367" s="141"/>
      <c r="DR367" s="291"/>
      <c r="DS367" s="292"/>
      <c r="DT367" s="292"/>
      <c r="DU367" s="292"/>
      <c r="DV367" s="292"/>
      <c r="DW367" s="292"/>
      <c r="DX367" s="292"/>
      <c r="DY367" s="292"/>
      <c r="DZ367" s="292"/>
      <c r="EA367" s="292"/>
      <c r="EB367" s="292"/>
      <c r="EC367" s="292"/>
      <c r="ED367" s="292"/>
      <c r="EE367" s="292"/>
      <c r="EF367" s="301"/>
      <c r="EG367" s="301"/>
      <c r="EH367" s="301"/>
      <c r="EI367" s="301"/>
      <c r="EJ367" s="301"/>
      <c r="EK367" s="301"/>
      <c r="EL367" s="301"/>
      <c r="EM367" s="301"/>
      <c r="EN367" s="301"/>
      <c r="EO367" s="317"/>
      <c r="EP367" s="301"/>
      <c r="EQ367" s="293"/>
      <c r="ES367" s="288">
        <f t="shared" si="219"/>
        <v>2014</v>
      </c>
      <c r="ET367" s="289">
        <f t="shared" si="220"/>
        <v>0</v>
      </c>
      <c r="EU367" s="290">
        <f t="shared" si="221"/>
        <v>0</v>
      </c>
      <c r="EV367" s="290">
        <f t="shared" si="222"/>
        <v>0</v>
      </c>
      <c r="EW367" s="290">
        <f t="shared" si="223"/>
        <v>0</v>
      </c>
      <c r="EX367" s="291"/>
      <c r="EY367" s="292"/>
      <c r="EZ367" s="292"/>
      <c r="FA367" s="293"/>
      <c r="FB367" s="294">
        <f t="shared" si="224"/>
        <v>0</v>
      </c>
    </row>
    <row r="368" spans="1:158" s="287" customFormat="1" x14ac:dyDescent="0.15">
      <c r="A368" s="296">
        <v>354</v>
      </c>
      <c r="B368" s="320"/>
      <c r="C368" s="321" t="s">
        <v>161</v>
      </c>
      <c r="D368" s="248">
        <f>IF(C368="","",(VLOOKUP(C368,PD!A:B,2,FALSE)))</f>
        <v>12</v>
      </c>
      <c r="E368" s="322" t="s">
        <v>1072</v>
      </c>
      <c r="F368" s="322" t="s">
        <v>403</v>
      </c>
      <c r="G368" s="323" t="s">
        <v>1073</v>
      </c>
      <c r="H368" s="324">
        <v>1</v>
      </c>
      <c r="I368" s="323" t="s">
        <v>405</v>
      </c>
      <c r="J368" s="324">
        <v>1</v>
      </c>
      <c r="K368" s="325"/>
      <c r="L368" s="326"/>
      <c r="M368" s="323" t="s">
        <v>308</v>
      </c>
      <c r="N368" s="327"/>
      <c r="O368" s="328">
        <v>1</v>
      </c>
      <c r="P368" s="324"/>
      <c r="Q368" s="329">
        <v>45</v>
      </c>
      <c r="R368" s="328">
        <v>1</v>
      </c>
      <c r="S368" s="323"/>
      <c r="T368" s="324"/>
      <c r="U368" s="325"/>
      <c r="V368" s="330" t="s">
        <v>225</v>
      </c>
      <c r="W368" s="323"/>
      <c r="X368" s="323"/>
      <c r="Y368" s="323"/>
      <c r="Z368" s="329"/>
      <c r="AA368" s="326"/>
      <c r="AB368" s="324"/>
      <c r="AC368" s="325"/>
      <c r="AD368" s="331"/>
      <c r="AE368" s="327"/>
      <c r="AF368" s="330"/>
      <c r="AG368" s="320"/>
      <c r="AH368" s="332">
        <v>1</v>
      </c>
      <c r="AI368" s="333" t="s">
        <v>229</v>
      </c>
      <c r="AJ368" s="328">
        <v>15</v>
      </c>
      <c r="AK368" s="260">
        <f>IF(AJ368="","",(VLOOKUP(AJ368,償却率表!A:B,2,FALSE)))</f>
        <v>6.7000000000000004E-2</v>
      </c>
      <c r="AL368" s="334" t="s">
        <v>153</v>
      </c>
      <c r="AM368" s="262">
        <f>IF(AL368="","",(VLOOKUP(AL368,PD!G:H,2,FALSE)))</f>
        <v>1</v>
      </c>
      <c r="AN368" s="343">
        <v>30066</v>
      </c>
      <c r="AO368" s="336">
        <v>1982</v>
      </c>
      <c r="AP368" s="344">
        <v>30067</v>
      </c>
      <c r="AQ368" s="266">
        <v>1982</v>
      </c>
      <c r="AR368" s="267">
        <f t="shared" si="189"/>
        <v>32</v>
      </c>
      <c r="AS368" s="325">
        <v>1997</v>
      </c>
      <c r="AT368" s="338">
        <v>144731000</v>
      </c>
      <c r="AU368" s="339"/>
      <c r="AV368" s="340"/>
      <c r="AW368" s="341"/>
      <c r="AX368" s="330"/>
      <c r="AY368" s="342" t="s">
        <v>309</v>
      </c>
      <c r="AZ368" s="248">
        <f>IF(AY368="","",(VLOOKUP(AY368,PD!J:K,2,FALSE)))</f>
        <v>1</v>
      </c>
      <c r="BA368" s="324">
        <v>2014</v>
      </c>
      <c r="BB368" s="316">
        <f t="shared" si="226"/>
        <v>0</v>
      </c>
      <c r="BC368" s="326"/>
      <c r="BD368" s="323"/>
      <c r="BE368" s="327"/>
      <c r="BF368" s="274">
        <f t="shared" si="190"/>
        <v>0</v>
      </c>
      <c r="BG368" s="275" t="str">
        <f t="shared" si="191"/>
        <v/>
      </c>
      <c r="BH368" s="276" t="str">
        <f t="shared" si="192"/>
        <v/>
      </c>
      <c r="BI368" s="276" t="str">
        <f t="shared" si="193"/>
        <v/>
      </c>
      <c r="BJ368" s="276" t="str">
        <f t="shared" si="194"/>
        <v/>
      </c>
      <c r="BK368" s="276" t="str">
        <f t="shared" si="195"/>
        <v/>
      </c>
      <c r="BL368" s="276" t="str">
        <f t="shared" si="196"/>
        <v/>
      </c>
      <c r="BM368" s="276" t="str">
        <f t="shared" si="197"/>
        <v/>
      </c>
      <c r="BN368" s="276" t="str">
        <f t="shared" si="198"/>
        <v/>
      </c>
      <c r="BO368" s="276" t="str">
        <f t="shared" si="199"/>
        <v/>
      </c>
      <c r="BP368" s="277" t="str">
        <f t="shared" si="200"/>
        <v/>
      </c>
      <c r="BQ368" s="278"/>
      <c r="BR368" s="279"/>
      <c r="BS368" s="280"/>
      <c r="BT368" s="274">
        <f t="shared" si="201"/>
        <v>0</v>
      </c>
      <c r="BU368" s="275" t="str">
        <f t="shared" si="202"/>
        <v/>
      </c>
      <c r="BV368" s="276" t="str">
        <f t="shared" si="203"/>
        <v/>
      </c>
      <c r="BW368" s="276" t="str">
        <f t="shared" si="204"/>
        <v/>
      </c>
      <c r="BX368" s="276" t="str">
        <f t="shared" si="205"/>
        <v/>
      </c>
      <c r="BY368" s="276" t="str">
        <f t="shared" si="206"/>
        <v/>
      </c>
      <c r="BZ368" s="276" t="str">
        <f t="shared" si="207"/>
        <v/>
      </c>
      <c r="CA368" s="276" t="str">
        <f t="shared" si="208"/>
        <v/>
      </c>
      <c r="CB368" s="276" t="str">
        <f t="shared" si="209"/>
        <v/>
      </c>
      <c r="CC368" s="276" t="str">
        <f t="shared" si="210"/>
        <v/>
      </c>
      <c r="CD368" s="276" t="str">
        <f t="shared" si="211"/>
        <v/>
      </c>
      <c r="CE368" s="277" t="str">
        <f t="shared" si="212"/>
        <v/>
      </c>
      <c r="CF368" s="278"/>
      <c r="CG368" s="281"/>
      <c r="CH368" s="281"/>
      <c r="CI368" s="281"/>
      <c r="CJ368" s="280"/>
      <c r="CK368" s="282">
        <f t="shared" si="213"/>
        <v>0</v>
      </c>
      <c r="CL368" s="283">
        <f t="shared" si="214"/>
        <v>144731000</v>
      </c>
      <c r="CM368" s="284">
        <f t="shared" si="215"/>
        <v>0</v>
      </c>
      <c r="CN368" s="284">
        <f t="shared" si="216"/>
        <v>144730999</v>
      </c>
      <c r="CO368" s="284">
        <f t="shared" si="217"/>
        <v>1</v>
      </c>
      <c r="CP368" s="280">
        <f t="shared" si="218"/>
        <v>1</v>
      </c>
      <c r="CQ368" s="285"/>
      <c r="CR368" s="326"/>
      <c r="CS368" s="325"/>
      <c r="CV368" s="291"/>
      <c r="CW368" s="292"/>
      <c r="CX368" s="292"/>
      <c r="CY368" s="292"/>
      <c r="CZ368" s="292"/>
      <c r="DA368" s="292"/>
      <c r="DB368" s="292"/>
      <c r="DC368" s="292"/>
      <c r="DD368" s="292"/>
      <c r="DE368" s="293"/>
      <c r="DF368" s="291"/>
      <c r="DG368" s="292"/>
      <c r="DH368" s="292"/>
      <c r="DI368" s="292"/>
      <c r="DJ368" s="292"/>
      <c r="DK368" s="292"/>
      <c r="DL368" s="292"/>
      <c r="DM368" s="292"/>
      <c r="DN368" s="292"/>
      <c r="DO368" s="292"/>
      <c r="DP368" s="293"/>
      <c r="DQ368" s="141"/>
      <c r="DR368" s="291"/>
      <c r="DS368" s="292"/>
      <c r="DT368" s="292"/>
      <c r="DU368" s="292"/>
      <c r="DV368" s="292"/>
      <c r="DW368" s="292"/>
      <c r="DX368" s="292"/>
      <c r="DY368" s="292"/>
      <c r="DZ368" s="292"/>
      <c r="EA368" s="292"/>
      <c r="EB368" s="292"/>
      <c r="EC368" s="292"/>
      <c r="ED368" s="292"/>
      <c r="EE368" s="292"/>
      <c r="EF368" s="301"/>
      <c r="EG368" s="301"/>
      <c r="EH368" s="301"/>
      <c r="EI368" s="301"/>
      <c r="EJ368" s="301"/>
      <c r="EK368" s="301"/>
      <c r="EL368" s="301"/>
      <c r="EM368" s="301"/>
      <c r="EN368" s="301"/>
      <c r="EO368" s="317"/>
      <c r="EP368" s="301"/>
      <c r="EQ368" s="293"/>
      <c r="ES368" s="288">
        <f t="shared" si="219"/>
        <v>2014</v>
      </c>
      <c r="ET368" s="289">
        <f t="shared" si="220"/>
        <v>0</v>
      </c>
      <c r="EU368" s="290">
        <f t="shared" si="221"/>
        <v>0</v>
      </c>
      <c r="EV368" s="290">
        <f t="shared" si="222"/>
        <v>0</v>
      </c>
      <c r="EW368" s="290">
        <f t="shared" si="223"/>
        <v>0</v>
      </c>
      <c r="EX368" s="291"/>
      <c r="EY368" s="292"/>
      <c r="EZ368" s="292"/>
      <c r="FA368" s="293"/>
      <c r="FB368" s="294">
        <f t="shared" si="224"/>
        <v>0</v>
      </c>
    </row>
    <row r="369" spans="1:158" s="287" customFormat="1" x14ac:dyDescent="0.15">
      <c r="A369" s="296">
        <v>355</v>
      </c>
      <c r="B369" s="320"/>
      <c r="C369" s="321" t="s">
        <v>161</v>
      </c>
      <c r="D369" s="248">
        <f>IF(C369="","",(VLOOKUP(C369,PD!A:B,2,FALSE)))</f>
        <v>12</v>
      </c>
      <c r="E369" s="322" t="s">
        <v>1072</v>
      </c>
      <c r="F369" s="322" t="s">
        <v>403</v>
      </c>
      <c r="G369" s="323" t="s">
        <v>1074</v>
      </c>
      <c r="H369" s="324">
        <v>1</v>
      </c>
      <c r="I369" s="323" t="s">
        <v>405</v>
      </c>
      <c r="J369" s="324">
        <v>1</v>
      </c>
      <c r="K369" s="325"/>
      <c r="L369" s="326"/>
      <c r="M369" s="323" t="s">
        <v>308</v>
      </c>
      <c r="N369" s="327"/>
      <c r="O369" s="328">
        <v>1</v>
      </c>
      <c r="P369" s="324"/>
      <c r="Q369" s="329">
        <v>45</v>
      </c>
      <c r="R369" s="328">
        <v>1</v>
      </c>
      <c r="S369" s="323"/>
      <c r="T369" s="324"/>
      <c r="U369" s="325"/>
      <c r="V369" s="330" t="s">
        <v>225</v>
      </c>
      <c r="W369" s="323"/>
      <c r="X369" s="323"/>
      <c r="Y369" s="323"/>
      <c r="Z369" s="329"/>
      <c r="AA369" s="326"/>
      <c r="AB369" s="324"/>
      <c r="AC369" s="325"/>
      <c r="AD369" s="331"/>
      <c r="AE369" s="327"/>
      <c r="AF369" s="330"/>
      <c r="AG369" s="320"/>
      <c r="AH369" s="332">
        <v>1</v>
      </c>
      <c r="AI369" s="333" t="s">
        <v>229</v>
      </c>
      <c r="AJ369" s="328">
        <v>15</v>
      </c>
      <c r="AK369" s="260">
        <f>IF(AJ369="","",(VLOOKUP(AJ369,償却率表!A:B,2,FALSE)))</f>
        <v>6.7000000000000004E-2</v>
      </c>
      <c r="AL369" s="334" t="s">
        <v>153</v>
      </c>
      <c r="AM369" s="262">
        <f>IF(AL369="","",(VLOOKUP(AL369,PD!G:H,2,FALSE)))</f>
        <v>1</v>
      </c>
      <c r="AN369" s="343">
        <v>30066</v>
      </c>
      <c r="AO369" s="336">
        <v>1982</v>
      </c>
      <c r="AP369" s="344">
        <v>30067</v>
      </c>
      <c r="AQ369" s="266">
        <v>1982</v>
      </c>
      <c r="AR369" s="267">
        <f t="shared" si="189"/>
        <v>32</v>
      </c>
      <c r="AS369" s="325">
        <v>1997</v>
      </c>
      <c r="AT369" s="338">
        <v>12800000</v>
      </c>
      <c r="AU369" s="339"/>
      <c r="AV369" s="340"/>
      <c r="AW369" s="341"/>
      <c r="AX369" s="330"/>
      <c r="AY369" s="342" t="s">
        <v>309</v>
      </c>
      <c r="AZ369" s="248">
        <f>IF(AY369="","",(VLOOKUP(AY369,PD!J:K,2,FALSE)))</f>
        <v>1</v>
      </c>
      <c r="BA369" s="324">
        <v>2014</v>
      </c>
      <c r="BB369" s="316">
        <f t="shared" si="226"/>
        <v>0</v>
      </c>
      <c r="BC369" s="326"/>
      <c r="BD369" s="323"/>
      <c r="BE369" s="327"/>
      <c r="BF369" s="274">
        <f t="shared" si="190"/>
        <v>0</v>
      </c>
      <c r="BG369" s="275" t="str">
        <f t="shared" si="191"/>
        <v/>
      </c>
      <c r="BH369" s="276" t="str">
        <f t="shared" si="192"/>
        <v/>
      </c>
      <c r="BI369" s="276" t="str">
        <f t="shared" si="193"/>
        <v/>
      </c>
      <c r="BJ369" s="276" t="str">
        <f t="shared" si="194"/>
        <v/>
      </c>
      <c r="BK369" s="276" t="str">
        <f t="shared" si="195"/>
        <v/>
      </c>
      <c r="BL369" s="276" t="str">
        <f t="shared" si="196"/>
        <v/>
      </c>
      <c r="BM369" s="276" t="str">
        <f t="shared" si="197"/>
        <v/>
      </c>
      <c r="BN369" s="276" t="str">
        <f t="shared" si="198"/>
        <v/>
      </c>
      <c r="BO369" s="276" t="str">
        <f t="shared" si="199"/>
        <v/>
      </c>
      <c r="BP369" s="277" t="str">
        <f t="shared" si="200"/>
        <v/>
      </c>
      <c r="BQ369" s="278"/>
      <c r="BR369" s="279"/>
      <c r="BS369" s="280"/>
      <c r="BT369" s="274">
        <f t="shared" si="201"/>
        <v>0</v>
      </c>
      <c r="BU369" s="275" t="str">
        <f t="shared" si="202"/>
        <v/>
      </c>
      <c r="BV369" s="276" t="str">
        <f t="shared" si="203"/>
        <v/>
      </c>
      <c r="BW369" s="276" t="str">
        <f t="shared" si="204"/>
        <v/>
      </c>
      <c r="BX369" s="276" t="str">
        <f t="shared" si="205"/>
        <v/>
      </c>
      <c r="BY369" s="276" t="str">
        <f t="shared" si="206"/>
        <v/>
      </c>
      <c r="BZ369" s="276" t="str">
        <f t="shared" si="207"/>
        <v/>
      </c>
      <c r="CA369" s="276" t="str">
        <f t="shared" si="208"/>
        <v/>
      </c>
      <c r="CB369" s="276" t="str">
        <f t="shared" si="209"/>
        <v/>
      </c>
      <c r="CC369" s="276" t="str">
        <f t="shared" si="210"/>
        <v/>
      </c>
      <c r="CD369" s="276" t="str">
        <f t="shared" si="211"/>
        <v/>
      </c>
      <c r="CE369" s="277" t="str">
        <f t="shared" si="212"/>
        <v/>
      </c>
      <c r="CF369" s="278"/>
      <c r="CG369" s="281"/>
      <c r="CH369" s="281"/>
      <c r="CI369" s="281"/>
      <c r="CJ369" s="280"/>
      <c r="CK369" s="282">
        <f t="shared" si="213"/>
        <v>0</v>
      </c>
      <c r="CL369" s="283">
        <f t="shared" si="214"/>
        <v>12800000</v>
      </c>
      <c r="CM369" s="284">
        <f t="shared" si="215"/>
        <v>0</v>
      </c>
      <c r="CN369" s="284">
        <f t="shared" si="216"/>
        <v>12799999</v>
      </c>
      <c r="CO369" s="284">
        <f t="shared" si="217"/>
        <v>1</v>
      </c>
      <c r="CP369" s="280">
        <f t="shared" si="218"/>
        <v>1</v>
      </c>
      <c r="CQ369" s="285"/>
      <c r="CR369" s="326"/>
      <c r="CS369" s="325"/>
      <c r="CV369" s="291"/>
      <c r="CW369" s="292"/>
      <c r="CX369" s="292"/>
      <c r="CY369" s="292"/>
      <c r="CZ369" s="292"/>
      <c r="DA369" s="292"/>
      <c r="DB369" s="292"/>
      <c r="DC369" s="292"/>
      <c r="DD369" s="292"/>
      <c r="DE369" s="293"/>
      <c r="DF369" s="291"/>
      <c r="DG369" s="292"/>
      <c r="DH369" s="292"/>
      <c r="DI369" s="292"/>
      <c r="DJ369" s="292"/>
      <c r="DK369" s="292"/>
      <c r="DL369" s="292"/>
      <c r="DM369" s="292"/>
      <c r="DN369" s="292"/>
      <c r="DO369" s="292"/>
      <c r="DP369" s="293"/>
      <c r="DQ369" s="141"/>
      <c r="DR369" s="291"/>
      <c r="DS369" s="292"/>
      <c r="DT369" s="292"/>
      <c r="DU369" s="292"/>
      <c r="DV369" s="292"/>
      <c r="DW369" s="292"/>
      <c r="DX369" s="292"/>
      <c r="DY369" s="292"/>
      <c r="DZ369" s="292"/>
      <c r="EA369" s="292"/>
      <c r="EB369" s="292"/>
      <c r="EC369" s="292"/>
      <c r="ED369" s="292"/>
      <c r="EE369" s="292"/>
      <c r="EF369" s="301"/>
      <c r="EG369" s="301"/>
      <c r="EH369" s="301"/>
      <c r="EI369" s="301"/>
      <c r="EJ369" s="301"/>
      <c r="EK369" s="301"/>
      <c r="EL369" s="301"/>
      <c r="EM369" s="301"/>
      <c r="EN369" s="301"/>
      <c r="EO369" s="317"/>
      <c r="EP369" s="301"/>
      <c r="EQ369" s="293"/>
      <c r="ES369" s="288">
        <f t="shared" si="219"/>
        <v>2014</v>
      </c>
      <c r="ET369" s="289">
        <f t="shared" si="220"/>
        <v>0</v>
      </c>
      <c r="EU369" s="290">
        <f t="shared" si="221"/>
        <v>0</v>
      </c>
      <c r="EV369" s="290">
        <f t="shared" si="222"/>
        <v>0</v>
      </c>
      <c r="EW369" s="290">
        <f t="shared" si="223"/>
        <v>0</v>
      </c>
      <c r="EX369" s="291"/>
      <c r="EY369" s="292"/>
      <c r="EZ369" s="292"/>
      <c r="FA369" s="293"/>
      <c r="FB369" s="294">
        <f t="shared" si="224"/>
        <v>0</v>
      </c>
    </row>
    <row r="370" spans="1:158" s="287" customFormat="1" x14ac:dyDescent="0.15">
      <c r="A370" s="296">
        <v>356</v>
      </c>
      <c r="B370" s="320"/>
      <c r="C370" s="321" t="s">
        <v>161</v>
      </c>
      <c r="D370" s="248">
        <f>IF(C370="","",(VLOOKUP(C370,PD!A:B,2,FALSE)))</f>
        <v>12</v>
      </c>
      <c r="E370" s="322" t="s">
        <v>1072</v>
      </c>
      <c r="F370" s="322" t="s">
        <v>403</v>
      </c>
      <c r="G370" s="323" t="s">
        <v>1075</v>
      </c>
      <c r="H370" s="324">
        <v>1</v>
      </c>
      <c r="I370" s="323" t="s">
        <v>405</v>
      </c>
      <c r="J370" s="324">
        <v>1</v>
      </c>
      <c r="K370" s="325"/>
      <c r="L370" s="326"/>
      <c r="M370" s="323" t="s">
        <v>308</v>
      </c>
      <c r="N370" s="327"/>
      <c r="O370" s="328">
        <v>1</v>
      </c>
      <c r="P370" s="324"/>
      <c r="Q370" s="329">
        <v>45</v>
      </c>
      <c r="R370" s="328">
        <v>1</v>
      </c>
      <c r="S370" s="323"/>
      <c r="T370" s="324"/>
      <c r="U370" s="325"/>
      <c r="V370" s="330" t="s">
        <v>225</v>
      </c>
      <c r="W370" s="323"/>
      <c r="X370" s="323"/>
      <c r="Y370" s="323"/>
      <c r="Z370" s="329"/>
      <c r="AA370" s="326"/>
      <c r="AB370" s="324"/>
      <c r="AC370" s="325"/>
      <c r="AD370" s="331"/>
      <c r="AE370" s="327"/>
      <c r="AF370" s="330"/>
      <c r="AG370" s="320"/>
      <c r="AH370" s="332">
        <v>1</v>
      </c>
      <c r="AI370" s="333" t="s">
        <v>229</v>
      </c>
      <c r="AJ370" s="328">
        <v>15</v>
      </c>
      <c r="AK370" s="260">
        <f>IF(AJ370="","",(VLOOKUP(AJ370,償却率表!A:B,2,FALSE)))</f>
        <v>6.7000000000000004E-2</v>
      </c>
      <c r="AL370" s="334" t="s">
        <v>153</v>
      </c>
      <c r="AM370" s="262">
        <f>IF(AL370="","",(VLOOKUP(AL370,PD!G:H,2,FALSE)))</f>
        <v>1</v>
      </c>
      <c r="AN370" s="343">
        <v>30066</v>
      </c>
      <c r="AO370" s="336">
        <v>1982</v>
      </c>
      <c r="AP370" s="344">
        <v>30067</v>
      </c>
      <c r="AQ370" s="266">
        <v>1982</v>
      </c>
      <c r="AR370" s="267">
        <f t="shared" si="189"/>
        <v>32</v>
      </c>
      <c r="AS370" s="325">
        <v>1997</v>
      </c>
      <c r="AT370" s="338">
        <v>3926000</v>
      </c>
      <c r="AU370" s="339"/>
      <c r="AV370" s="340"/>
      <c r="AW370" s="341"/>
      <c r="AX370" s="330"/>
      <c r="AY370" s="342" t="s">
        <v>309</v>
      </c>
      <c r="AZ370" s="248">
        <f>IF(AY370="","",(VLOOKUP(AY370,PD!J:K,2,FALSE)))</f>
        <v>1</v>
      </c>
      <c r="BA370" s="324">
        <v>2014</v>
      </c>
      <c r="BB370" s="316">
        <f t="shared" si="226"/>
        <v>0</v>
      </c>
      <c r="BC370" s="326"/>
      <c r="BD370" s="323"/>
      <c r="BE370" s="327"/>
      <c r="BF370" s="274">
        <f t="shared" si="190"/>
        <v>0</v>
      </c>
      <c r="BG370" s="275" t="str">
        <f t="shared" si="191"/>
        <v/>
      </c>
      <c r="BH370" s="276" t="str">
        <f t="shared" si="192"/>
        <v/>
      </c>
      <c r="BI370" s="276" t="str">
        <f t="shared" si="193"/>
        <v/>
      </c>
      <c r="BJ370" s="276" t="str">
        <f t="shared" si="194"/>
        <v/>
      </c>
      <c r="BK370" s="276" t="str">
        <f t="shared" si="195"/>
        <v/>
      </c>
      <c r="BL370" s="276" t="str">
        <f t="shared" si="196"/>
        <v/>
      </c>
      <c r="BM370" s="276" t="str">
        <f t="shared" si="197"/>
        <v/>
      </c>
      <c r="BN370" s="276" t="str">
        <f t="shared" si="198"/>
        <v/>
      </c>
      <c r="BO370" s="276" t="str">
        <f t="shared" si="199"/>
        <v/>
      </c>
      <c r="BP370" s="277" t="str">
        <f t="shared" si="200"/>
        <v/>
      </c>
      <c r="BQ370" s="278"/>
      <c r="BR370" s="279"/>
      <c r="BS370" s="280"/>
      <c r="BT370" s="274">
        <f t="shared" si="201"/>
        <v>0</v>
      </c>
      <c r="BU370" s="275" t="str">
        <f t="shared" si="202"/>
        <v/>
      </c>
      <c r="BV370" s="276" t="str">
        <f t="shared" si="203"/>
        <v/>
      </c>
      <c r="BW370" s="276" t="str">
        <f t="shared" si="204"/>
        <v/>
      </c>
      <c r="BX370" s="276" t="str">
        <f t="shared" si="205"/>
        <v/>
      </c>
      <c r="BY370" s="276" t="str">
        <f t="shared" si="206"/>
        <v/>
      </c>
      <c r="BZ370" s="276" t="str">
        <f t="shared" si="207"/>
        <v/>
      </c>
      <c r="CA370" s="276" t="str">
        <f t="shared" si="208"/>
        <v/>
      </c>
      <c r="CB370" s="276" t="str">
        <f t="shared" si="209"/>
        <v/>
      </c>
      <c r="CC370" s="276" t="str">
        <f t="shared" si="210"/>
        <v/>
      </c>
      <c r="CD370" s="276" t="str">
        <f t="shared" si="211"/>
        <v/>
      </c>
      <c r="CE370" s="277" t="str">
        <f t="shared" si="212"/>
        <v/>
      </c>
      <c r="CF370" s="278"/>
      <c r="CG370" s="281"/>
      <c r="CH370" s="281"/>
      <c r="CI370" s="281"/>
      <c r="CJ370" s="280"/>
      <c r="CK370" s="282">
        <f t="shared" si="213"/>
        <v>0</v>
      </c>
      <c r="CL370" s="283">
        <f t="shared" si="214"/>
        <v>3926000</v>
      </c>
      <c r="CM370" s="284">
        <f t="shared" si="215"/>
        <v>0</v>
      </c>
      <c r="CN370" s="284">
        <f t="shared" si="216"/>
        <v>3925999</v>
      </c>
      <c r="CO370" s="284">
        <f t="shared" si="217"/>
        <v>1</v>
      </c>
      <c r="CP370" s="280">
        <f t="shared" si="218"/>
        <v>1</v>
      </c>
      <c r="CQ370" s="285"/>
      <c r="CR370" s="326"/>
      <c r="CS370" s="325"/>
      <c r="CV370" s="291"/>
      <c r="CW370" s="292"/>
      <c r="CX370" s="292"/>
      <c r="CY370" s="292"/>
      <c r="CZ370" s="292"/>
      <c r="DA370" s="292"/>
      <c r="DB370" s="292"/>
      <c r="DC370" s="292"/>
      <c r="DD370" s="292"/>
      <c r="DE370" s="293"/>
      <c r="DF370" s="291"/>
      <c r="DG370" s="292"/>
      <c r="DH370" s="292"/>
      <c r="DI370" s="292"/>
      <c r="DJ370" s="292"/>
      <c r="DK370" s="292"/>
      <c r="DL370" s="292"/>
      <c r="DM370" s="292"/>
      <c r="DN370" s="292"/>
      <c r="DO370" s="292"/>
      <c r="DP370" s="293"/>
      <c r="DQ370" s="141"/>
      <c r="DR370" s="291"/>
      <c r="DS370" s="292"/>
      <c r="DT370" s="292"/>
      <c r="DU370" s="292"/>
      <c r="DV370" s="292"/>
      <c r="DW370" s="292"/>
      <c r="DX370" s="292"/>
      <c r="DY370" s="292"/>
      <c r="DZ370" s="292"/>
      <c r="EA370" s="292"/>
      <c r="EB370" s="292"/>
      <c r="EC370" s="292"/>
      <c r="ED370" s="292"/>
      <c r="EE370" s="292"/>
      <c r="EF370" s="301"/>
      <c r="EG370" s="301"/>
      <c r="EH370" s="301"/>
      <c r="EI370" s="301"/>
      <c r="EJ370" s="301"/>
      <c r="EK370" s="301"/>
      <c r="EL370" s="301"/>
      <c r="EM370" s="301"/>
      <c r="EN370" s="301"/>
      <c r="EO370" s="317"/>
      <c r="EP370" s="301"/>
      <c r="EQ370" s="293"/>
      <c r="ES370" s="288">
        <f t="shared" si="219"/>
        <v>2014</v>
      </c>
      <c r="ET370" s="289">
        <f t="shared" si="220"/>
        <v>0</v>
      </c>
      <c r="EU370" s="290">
        <f t="shared" si="221"/>
        <v>0</v>
      </c>
      <c r="EV370" s="290">
        <f t="shared" si="222"/>
        <v>0</v>
      </c>
      <c r="EW370" s="290">
        <f t="shared" si="223"/>
        <v>0</v>
      </c>
      <c r="EX370" s="291"/>
      <c r="EY370" s="292"/>
      <c r="EZ370" s="292"/>
      <c r="FA370" s="293"/>
      <c r="FB370" s="294">
        <f t="shared" si="224"/>
        <v>0</v>
      </c>
    </row>
    <row r="371" spans="1:158" s="287" customFormat="1" x14ac:dyDescent="0.15">
      <c r="A371" s="296">
        <v>357</v>
      </c>
      <c r="B371" s="320"/>
      <c r="C371" s="321" t="s">
        <v>161</v>
      </c>
      <c r="D371" s="248">
        <f>IF(C371="","",(VLOOKUP(C371,PD!A:B,2,FALSE)))</f>
        <v>12</v>
      </c>
      <c r="E371" s="322" t="s">
        <v>1072</v>
      </c>
      <c r="F371" s="322" t="s">
        <v>403</v>
      </c>
      <c r="G371" s="323" t="s">
        <v>1076</v>
      </c>
      <c r="H371" s="324">
        <v>1</v>
      </c>
      <c r="I371" s="323" t="s">
        <v>405</v>
      </c>
      <c r="J371" s="324">
        <v>1</v>
      </c>
      <c r="K371" s="325"/>
      <c r="L371" s="326"/>
      <c r="M371" s="323" t="s">
        <v>308</v>
      </c>
      <c r="N371" s="327"/>
      <c r="O371" s="328">
        <v>1</v>
      </c>
      <c r="P371" s="324"/>
      <c r="Q371" s="329">
        <v>45</v>
      </c>
      <c r="R371" s="328">
        <v>1</v>
      </c>
      <c r="S371" s="323"/>
      <c r="T371" s="324"/>
      <c r="U371" s="325"/>
      <c r="V371" s="330" t="s">
        <v>225</v>
      </c>
      <c r="W371" s="323"/>
      <c r="X371" s="323"/>
      <c r="Y371" s="323"/>
      <c r="Z371" s="329"/>
      <c r="AA371" s="326"/>
      <c r="AB371" s="324"/>
      <c r="AC371" s="325"/>
      <c r="AD371" s="331"/>
      <c r="AE371" s="327"/>
      <c r="AF371" s="330"/>
      <c r="AG371" s="320"/>
      <c r="AH371" s="332">
        <v>1</v>
      </c>
      <c r="AI371" s="333" t="s">
        <v>229</v>
      </c>
      <c r="AJ371" s="328">
        <v>15</v>
      </c>
      <c r="AK371" s="260">
        <f>IF(AJ371="","",(VLOOKUP(AJ371,償却率表!A:B,2,FALSE)))</f>
        <v>6.7000000000000004E-2</v>
      </c>
      <c r="AL371" s="334" t="s">
        <v>153</v>
      </c>
      <c r="AM371" s="262">
        <f>IF(AL371="","",(VLOOKUP(AL371,PD!G:H,2,FALSE)))</f>
        <v>1</v>
      </c>
      <c r="AN371" s="343">
        <v>30066</v>
      </c>
      <c r="AO371" s="336">
        <v>1982</v>
      </c>
      <c r="AP371" s="344">
        <v>30067</v>
      </c>
      <c r="AQ371" s="266">
        <v>1982</v>
      </c>
      <c r="AR371" s="267">
        <f t="shared" si="189"/>
        <v>32</v>
      </c>
      <c r="AS371" s="325">
        <v>1997</v>
      </c>
      <c r="AT371" s="338">
        <v>1243000</v>
      </c>
      <c r="AU371" s="339"/>
      <c r="AV371" s="340"/>
      <c r="AW371" s="341"/>
      <c r="AX371" s="330"/>
      <c r="AY371" s="342" t="s">
        <v>309</v>
      </c>
      <c r="AZ371" s="248">
        <f>IF(AY371="","",(VLOOKUP(AY371,PD!J:K,2,FALSE)))</f>
        <v>1</v>
      </c>
      <c r="BA371" s="324">
        <v>2014</v>
      </c>
      <c r="BB371" s="316">
        <f t="shared" si="226"/>
        <v>0</v>
      </c>
      <c r="BC371" s="326"/>
      <c r="BD371" s="323"/>
      <c r="BE371" s="327"/>
      <c r="BF371" s="274">
        <f t="shared" si="190"/>
        <v>0</v>
      </c>
      <c r="BG371" s="275" t="str">
        <f t="shared" si="191"/>
        <v/>
      </c>
      <c r="BH371" s="276" t="str">
        <f t="shared" si="192"/>
        <v/>
      </c>
      <c r="BI371" s="276" t="str">
        <f t="shared" si="193"/>
        <v/>
      </c>
      <c r="BJ371" s="276" t="str">
        <f t="shared" si="194"/>
        <v/>
      </c>
      <c r="BK371" s="276" t="str">
        <f t="shared" si="195"/>
        <v/>
      </c>
      <c r="BL371" s="276" t="str">
        <f t="shared" si="196"/>
        <v/>
      </c>
      <c r="BM371" s="276" t="str">
        <f t="shared" si="197"/>
        <v/>
      </c>
      <c r="BN371" s="276" t="str">
        <f t="shared" si="198"/>
        <v/>
      </c>
      <c r="BO371" s="276" t="str">
        <f t="shared" si="199"/>
        <v/>
      </c>
      <c r="BP371" s="277" t="str">
        <f t="shared" si="200"/>
        <v/>
      </c>
      <c r="BQ371" s="278"/>
      <c r="BR371" s="279"/>
      <c r="BS371" s="280"/>
      <c r="BT371" s="274">
        <f t="shared" si="201"/>
        <v>0</v>
      </c>
      <c r="BU371" s="275" t="str">
        <f t="shared" si="202"/>
        <v/>
      </c>
      <c r="BV371" s="276" t="str">
        <f t="shared" si="203"/>
        <v/>
      </c>
      <c r="BW371" s="276" t="str">
        <f t="shared" si="204"/>
        <v/>
      </c>
      <c r="BX371" s="276" t="str">
        <f t="shared" si="205"/>
        <v/>
      </c>
      <c r="BY371" s="276" t="str">
        <f t="shared" si="206"/>
        <v/>
      </c>
      <c r="BZ371" s="276" t="str">
        <f t="shared" si="207"/>
        <v/>
      </c>
      <c r="CA371" s="276" t="str">
        <f t="shared" si="208"/>
        <v/>
      </c>
      <c r="CB371" s="276" t="str">
        <f t="shared" si="209"/>
        <v/>
      </c>
      <c r="CC371" s="276" t="str">
        <f t="shared" si="210"/>
        <v/>
      </c>
      <c r="CD371" s="276" t="str">
        <f t="shared" si="211"/>
        <v/>
      </c>
      <c r="CE371" s="277" t="str">
        <f t="shared" si="212"/>
        <v/>
      </c>
      <c r="CF371" s="278"/>
      <c r="CG371" s="281"/>
      <c r="CH371" s="281"/>
      <c r="CI371" s="281"/>
      <c r="CJ371" s="280"/>
      <c r="CK371" s="282">
        <f t="shared" si="213"/>
        <v>0</v>
      </c>
      <c r="CL371" s="283">
        <f t="shared" si="214"/>
        <v>1243000</v>
      </c>
      <c r="CM371" s="284">
        <f t="shared" si="215"/>
        <v>0</v>
      </c>
      <c r="CN371" s="284">
        <f t="shared" si="216"/>
        <v>1242999</v>
      </c>
      <c r="CO371" s="284">
        <f t="shared" si="217"/>
        <v>1</v>
      </c>
      <c r="CP371" s="280">
        <f t="shared" si="218"/>
        <v>1</v>
      </c>
      <c r="CQ371" s="285"/>
      <c r="CR371" s="326"/>
      <c r="CS371" s="325"/>
      <c r="CV371" s="291"/>
      <c r="CW371" s="292"/>
      <c r="CX371" s="292"/>
      <c r="CY371" s="292"/>
      <c r="CZ371" s="292"/>
      <c r="DA371" s="292"/>
      <c r="DB371" s="292"/>
      <c r="DC371" s="292"/>
      <c r="DD371" s="292"/>
      <c r="DE371" s="293"/>
      <c r="DF371" s="291"/>
      <c r="DG371" s="292"/>
      <c r="DH371" s="292"/>
      <c r="DI371" s="292"/>
      <c r="DJ371" s="292"/>
      <c r="DK371" s="292"/>
      <c r="DL371" s="292"/>
      <c r="DM371" s="292"/>
      <c r="DN371" s="292"/>
      <c r="DO371" s="292"/>
      <c r="DP371" s="293"/>
      <c r="DQ371" s="141"/>
      <c r="DR371" s="291"/>
      <c r="DS371" s="292"/>
      <c r="DT371" s="292"/>
      <c r="DU371" s="292"/>
      <c r="DV371" s="292"/>
      <c r="DW371" s="292"/>
      <c r="DX371" s="292"/>
      <c r="DY371" s="292"/>
      <c r="DZ371" s="292"/>
      <c r="EA371" s="292"/>
      <c r="EB371" s="292"/>
      <c r="EC371" s="292"/>
      <c r="ED371" s="292"/>
      <c r="EE371" s="292"/>
      <c r="EF371" s="301"/>
      <c r="EG371" s="301"/>
      <c r="EH371" s="301"/>
      <c r="EI371" s="301"/>
      <c r="EJ371" s="301"/>
      <c r="EK371" s="301"/>
      <c r="EL371" s="301"/>
      <c r="EM371" s="301"/>
      <c r="EN371" s="301"/>
      <c r="EO371" s="317"/>
      <c r="EP371" s="301"/>
      <c r="EQ371" s="293"/>
      <c r="ES371" s="288">
        <f t="shared" si="219"/>
        <v>2014</v>
      </c>
      <c r="ET371" s="289">
        <f t="shared" si="220"/>
        <v>0</v>
      </c>
      <c r="EU371" s="290">
        <f t="shared" si="221"/>
        <v>0</v>
      </c>
      <c r="EV371" s="290">
        <f t="shared" si="222"/>
        <v>0</v>
      </c>
      <c r="EW371" s="290">
        <f t="shared" si="223"/>
        <v>0</v>
      </c>
      <c r="EX371" s="291"/>
      <c r="EY371" s="292"/>
      <c r="EZ371" s="292"/>
      <c r="FA371" s="293"/>
      <c r="FB371" s="294">
        <f t="shared" si="224"/>
        <v>0</v>
      </c>
    </row>
    <row r="372" spans="1:158" s="287" customFormat="1" x14ac:dyDescent="0.15">
      <c r="A372" s="296">
        <v>358</v>
      </c>
      <c r="B372" s="320"/>
      <c r="C372" s="321" t="s">
        <v>161</v>
      </c>
      <c r="D372" s="248">
        <f>IF(C372="","",(VLOOKUP(C372,PD!A:B,2,FALSE)))</f>
        <v>12</v>
      </c>
      <c r="E372" s="322" t="s">
        <v>1072</v>
      </c>
      <c r="F372" s="322" t="s">
        <v>403</v>
      </c>
      <c r="G372" s="323" t="s">
        <v>1077</v>
      </c>
      <c r="H372" s="324">
        <v>1</v>
      </c>
      <c r="I372" s="323" t="s">
        <v>405</v>
      </c>
      <c r="J372" s="324">
        <v>1</v>
      </c>
      <c r="K372" s="325"/>
      <c r="L372" s="326"/>
      <c r="M372" s="323" t="s">
        <v>308</v>
      </c>
      <c r="N372" s="327"/>
      <c r="O372" s="328">
        <v>1</v>
      </c>
      <c r="P372" s="324"/>
      <c r="Q372" s="329">
        <v>45</v>
      </c>
      <c r="R372" s="328">
        <v>1</v>
      </c>
      <c r="S372" s="323"/>
      <c r="T372" s="324"/>
      <c r="U372" s="325"/>
      <c r="V372" s="330" t="s">
        <v>225</v>
      </c>
      <c r="W372" s="323"/>
      <c r="X372" s="323"/>
      <c r="Y372" s="323"/>
      <c r="Z372" s="329"/>
      <c r="AA372" s="326"/>
      <c r="AB372" s="324"/>
      <c r="AC372" s="325"/>
      <c r="AD372" s="331"/>
      <c r="AE372" s="327"/>
      <c r="AF372" s="330"/>
      <c r="AG372" s="320"/>
      <c r="AH372" s="332">
        <v>1</v>
      </c>
      <c r="AI372" s="333" t="s">
        <v>229</v>
      </c>
      <c r="AJ372" s="328">
        <v>15</v>
      </c>
      <c r="AK372" s="260">
        <f>IF(AJ372="","",(VLOOKUP(AJ372,償却率表!A:B,2,FALSE)))</f>
        <v>6.7000000000000004E-2</v>
      </c>
      <c r="AL372" s="334" t="s">
        <v>153</v>
      </c>
      <c r="AM372" s="262">
        <f>IF(AL372="","",(VLOOKUP(AL372,PD!G:H,2,FALSE)))</f>
        <v>1</v>
      </c>
      <c r="AN372" s="343">
        <v>30066</v>
      </c>
      <c r="AO372" s="336">
        <v>1982</v>
      </c>
      <c r="AP372" s="344">
        <v>30067</v>
      </c>
      <c r="AQ372" s="266">
        <v>1982</v>
      </c>
      <c r="AR372" s="267">
        <f t="shared" si="189"/>
        <v>32</v>
      </c>
      <c r="AS372" s="325">
        <v>1997</v>
      </c>
      <c r="AT372" s="338">
        <v>98903000</v>
      </c>
      <c r="AU372" s="339"/>
      <c r="AV372" s="340"/>
      <c r="AW372" s="341"/>
      <c r="AX372" s="330"/>
      <c r="AY372" s="342" t="s">
        <v>309</v>
      </c>
      <c r="AZ372" s="248">
        <f>IF(AY372="","",(VLOOKUP(AY372,PD!J:K,2,FALSE)))</f>
        <v>1</v>
      </c>
      <c r="BA372" s="324">
        <v>2014</v>
      </c>
      <c r="BB372" s="316">
        <f t="shared" si="226"/>
        <v>0</v>
      </c>
      <c r="BC372" s="326"/>
      <c r="BD372" s="323"/>
      <c r="BE372" s="327"/>
      <c r="BF372" s="274">
        <f t="shared" si="190"/>
        <v>0</v>
      </c>
      <c r="BG372" s="275" t="str">
        <f t="shared" si="191"/>
        <v/>
      </c>
      <c r="BH372" s="276" t="str">
        <f t="shared" si="192"/>
        <v/>
      </c>
      <c r="BI372" s="276" t="str">
        <f t="shared" si="193"/>
        <v/>
      </c>
      <c r="BJ372" s="276" t="str">
        <f t="shared" si="194"/>
        <v/>
      </c>
      <c r="BK372" s="276" t="str">
        <f t="shared" si="195"/>
        <v/>
      </c>
      <c r="BL372" s="276" t="str">
        <f t="shared" si="196"/>
        <v/>
      </c>
      <c r="BM372" s="276" t="str">
        <f t="shared" si="197"/>
        <v/>
      </c>
      <c r="BN372" s="276" t="str">
        <f t="shared" si="198"/>
        <v/>
      </c>
      <c r="BO372" s="276" t="str">
        <f t="shared" si="199"/>
        <v/>
      </c>
      <c r="BP372" s="277" t="str">
        <f t="shared" si="200"/>
        <v/>
      </c>
      <c r="BQ372" s="278"/>
      <c r="BR372" s="279"/>
      <c r="BS372" s="280"/>
      <c r="BT372" s="274">
        <f t="shared" si="201"/>
        <v>0</v>
      </c>
      <c r="BU372" s="275" t="str">
        <f t="shared" si="202"/>
        <v/>
      </c>
      <c r="BV372" s="276" t="str">
        <f t="shared" si="203"/>
        <v/>
      </c>
      <c r="BW372" s="276" t="str">
        <f t="shared" si="204"/>
        <v/>
      </c>
      <c r="BX372" s="276" t="str">
        <f t="shared" si="205"/>
        <v/>
      </c>
      <c r="BY372" s="276" t="str">
        <f t="shared" si="206"/>
        <v/>
      </c>
      <c r="BZ372" s="276" t="str">
        <f t="shared" si="207"/>
        <v/>
      </c>
      <c r="CA372" s="276" t="str">
        <f t="shared" si="208"/>
        <v/>
      </c>
      <c r="CB372" s="276" t="str">
        <f t="shared" si="209"/>
        <v/>
      </c>
      <c r="CC372" s="276" t="str">
        <f t="shared" si="210"/>
        <v/>
      </c>
      <c r="CD372" s="276" t="str">
        <f t="shared" si="211"/>
        <v/>
      </c>
      <c r="CE372" s="277" t="str">
        <f t="shared" si="212"/>
        <v/>
      </c>
      <c r="CF372" s="278"/>
      <c r="CG372" s="281"/>
      <c r="CH372" s="281"/>
      <c r="CI372" s="281"/>
      <c r="CJ372" s="280"/>
      <c r="CK372" s="282">
        <f t="shared" si="213"/>
        <v>0</v>
      </c>
      <c r="CL372" s="283">
        <f t="shared" si="214"/>
        <v>98903000</v>
      </c>
      <c r="CM372" s="284">
        <f t="shared" si="215"/>
        <v>0</v>
      </c>
      <c r="CN372" s="284">
        <f t="shared" si="216"/>
        <v>98902999</v>
      </c>
      <c r="CO372" s="284">
        <f t="shared" si="217"/>
        <v>1</v>
      </c>
      <c r="CP372" s="280">
        <f t="shared" si="218"/>
        <v>1</v>
      </c>
      <c r="CQ372" s="285"/>
      <c r="CR372" s="326"/>
      <c r="CS372" s="325"/>
      <c r="CV372" s="291"/>
      <c r="CW372" s="292"/>
      <c r="CX372" s="292"/>
      <c r="CY372" s="292"/>
      <c r="CZ372" s="292"/>
      <c r="DA372" s="292"/>
      <c r="DB372" s="292"/>
      <c r="DC372" s="292"/>
      <c r="DD372" s="292"/>
      <c r="DE372" s="293"/>
      <c r="DF372" s="291"/>
      <c r="DG372" s="292"/>
      <c r="DH372" s="292"/>
      <c r="DI372" s="292"/>
      <c r="DJ372" s="292"/>
      <c r="DK372" s="292"/>
      <c r="DL372" s="292"/>
      <c r="DM372" s="292"/>
      <c r="DN372" s="292"/>
      <c r="DO372" s="292"/>
      <c r="DP372" s="293"/>
      <c r="DQ372" s="141"/>
      <c r="DR372" s="291"/>
      <c r="DS372" s="292"/>
      <c r="DT372" s="292"/>
      <c r="DU372" s="292"/>
      <c r="DV372" s="292"/>
      <c r="DW372" s="292"/>
      <c r="DX372" s="292"/>
      <c r="DY372" s="292"/>
      <c r="DZ372" s="292"/>
      <c r="EA372" s="292"/>
      <c r="EB372" s="292"/>
      <c r="EC372" s="292"/>
      <c r="ED372" s="292"/>
      <c r="EE372" s="292"/>
      <c r="EF372" s="301"/>
      <c r="EG372" s="301"/>
      <c r="EH372" s="301"/>
      <c r="EI372" s="301"/>
      <c r="EJ372" s="301"/>
      <c r="EK372" s="301"/>
      <c r="EL372" s="301"/>
      <c r="EM372" s="301"/>
      <c r="EN372" s="301"/>
      <c r="EO372" s="317"/>
      <c r="EP372" s="301"/>
      <c r="EQ372" s="293"/>
      <c r="ES372" s="288">
        <f t="shared" si="219"/>
        <v>2014</v>
      </c>
      <c r="ET372" s="289">
        <f t="shared" si="220"/>
        <v>0</v>
      </c>
      <c r="EU372" s="290">
        <f t="shared" si="221"/>
        <v>0</v>
      </c>
      <c r="EV372" s="290">
        <f t="shared" si="222"/>
        <v>0</v>
      </c>
      <c r="EW372" s="290">
        <f t="shared" si="223"/>
        <v>0</v>
      </c>
      <c r="EX372" s="291"/>
      <c r="EY372" s="292"/>
      <c r="EZ372" s="292"/>
      <c r="FA372" s="293"/>
      <c r="FB372" s="294">
        <f t="shared" si="224"/>
        <v>0</v>
      </c>
    </row>
    <row r="373" spans="1:158" s="287" customFormat="1" x14ac:dyDescent="0.15">
      <c r="A373" s="296">
        <v>359</v>
      </c>
      <c r="B373" s="320"/>
      <c r="C373" s="321" t="s">
        <v>161</v>
      </c>
      <c r="D373" s="248">
        <f>IF(C373="","",(VLOOKUP(C373,PD!A:B,2,FALSE)))</f>
        <v>12</v>
      </c>
      <c r="E373" s="322" t="s">
        <v>1072</v>
      </c>
      <c r="F373" s="322" t="s">
        <v>403</v>
      </c>
      <c r="G373" s="323" t="s">
        <v>1078</v>
      </c>
      <c r="H373" s="324">
        <v>1</v>
      </c>
      <c r="I373" s="323" t="s">
        <v>405</v>
      </c>
      <c r="J373" s="324">
        <v>1</v>
      </c>
      <c r="K373" s="325"/>
      <c r="L373" s="326"/>
      <c r="M373" s="323" t="s">
        <v>308</v>
      </c>
      <c r="N373" s="327"/>
      <c r="O373" s="328">
        <v>1</v>
      </c>
      <c r="P373" s="324"/>
      <c r="Q373" s="329">
        <v>45</v>
      </c>
      <c r="R373" s="328">
        <v>1</v>
      </c>
      <c r="S373" s="323"/>
      <c r="T373" s="324"/>
      <c r="U373" s="325"/>
      <c r="V373" s="330" t="s">
        <v>225</v>
      </c>
      <c r="W373" s="323"/>
      <c r="X373" s="323"/>
      <c r="Y373" s="323"/>
      <c r="Z373" s="329"/>
      <c r="AA373" s="326"/>
      <c r="AB373" s="324"/>
      <c r="AC373" s="325"/>
      <c r="AD373" s="331"/>
      <c r="AE373" s="327"/>
      <c r="AF373" s="330"/>
      <c r="AG373" s="320"/>
      <c r="AH373" s="332">
        <v>1</v>
      </c>
      <c r="AI373" s="333" t="s">
        <v>229</v>
      </c>
      <c r="AJ373" s="328">
        <v>15</v>
      </c>
      <c r="AK373" s="260">
        <f>IF(AJ373="","",(VLOOKUP(AJ373,償却率表!A:B,2,FALSE)))</f>
        <v>6.7000000000000004E-2</v>
      </c>
      <c r="AL373" s="334" t="s">
        <v>153</v>
      </c>
      <c r="AM373" s="262">
        <f>IF(AL373="","",(VLOOKUP(AL373,PD!G:H,2,FALSE)))</f>
        <v>1</v>
      </c>
      <c r="AN373" s="343">
        <v>30066</v>
      </c>
      <c r="AO373" s="336">
        <v>1982</v>
      </c>
      <c r="AP373" s="344">
        <v>30067</v>
      </c>
      <c r="AQ373" s="266">
        <v>1982</v>
      </c>
      <c r="AR373" s="267">
        <f t="shared" si="189"/>
        <v>32</v>
      </c>
      <c r="AS373" s="325">
        <v>1997</v>
      </c>
      <c r="AT373" s="338">
        <v>72009000</v>
      </c>
      <c r="AU373" s="339"/>
      <c r="AV373" s="340"/>
      <c r="AW373" s="341"/>
      <c r="AX373" s="330"/>
      <c r="AY373" s="342" t="s">
        <v>309</v>
      </c>
      <c r="AZ373" s="248">
        <f>IF(AY373="","",(VLOOKUP(AY373,PD!J:K,2,FALSE)))</f>
        <v>1</v>
      </c>
      <c r="BA373" s="324">
        <v>2014</v>
      </c>
      <c r="BB373" s="316">
        <f t="shared" si="226"/>
        <v>0</v>
      </c>
      <c r="BC373" s="326"/>
      <c r="BD373" s="323"/>
      <c r="BE373" s="327"/>
      <c r="BF373" s="274">
        <f t="shared" si="190"/>
        <v>0</v>
      </c>
      <c r="BG373" s="275" t="str">
        <f t="shared" si="191"/>
        <v/>
      </c>
      <c r="BH373" s="276" t="str">
        <f t="shared" si="192"/>
        <v/>
      </c>
      <c r="BI373" s="276" t="str">
        <f t="shared" si="193"/>
        <v/>
      </c>
      <c r="BJ373" s="276" t="str">
        <f t="shared" si="194"/>
        <v/>
      </c>
      <c r="BK373" s="276" t="str">
        <f t="shared" si="195"/>
        <v/>
      </c>
      <c r="BL373" s="276" t="str">
        <f t="shared" si="196"/>
        <v/>
      </c>
      <c r="BM373" s="276" t="str">
        <f t="shared" si="197"/>
        <v/>
      </c>
      <c r="BN373" s="276" t="str">
        <f t="shared" si="198"/>
        <v/>
      </c>
      <c r="BO373" s="276" t="str">
        <f t="shared" si="199"/>
        <v/>
      </c>
      <c r="BP373" s="277" t="str">
        <f t="shared" si="200"/>
        <v/>
      </c>
      <c r="BQ373" s="278"/>
      <c r="BR373" s="279"/>
      <c r="BS373" s="280"/>
      <c r="BT373" s="274">
        <f t="shared" si="201"/>
        <v>0</v>
      </c>
      <c r="BU373" s="275" t="str">
        <f t="shared" si="202"/>
        <v/>
      </c>
      <c r="BV373" s="276" t="str">
        <f t="shared" si="203"/>
        <v/>
      </c>
      <c r="BW373" s="276" t="str">
        <f t="shared" si="204"/>
        <v/>
      </c>
      <c r="BX373" s="276" t="str">
        <f t="shared" si="205"/>
        <v/>
      </c>
      <c r="BY373" s="276" t="str">
        <f t="shared" si="206"/>
        <v/>
      </c>
      <c r="BZ373" s="276" t="str">
        <f t="shared" si="207"/>
        <v/>
      </c>
      <c r="CA373" s="276" t="str">
        <f t="shared" si="208"/>
        <v/>
      </c>
      <c r="CB373" s="276" t="str">
        <f t="shared" si="209"/>
        <v/>
      </c>
      <c r="CC373" s="276" t="str">
        <f t="shared" si="210"/>
        <v/>
      </c>
      <c r="CD373" s="276" t="str">
        <f t="shared" si="211"/>
        <v/>
      </c>
      <c r="CE373" s="277" t="str">
        <f t="shared" si="212"/>
        <v/>
      </c>
      <c r="CF373" s="278"/>
      <c r="CG373" s="281"/>
      <c r="CH373" s="281"/>
      <c r="CI373" s="281"/>
      <c r="CJ373" s="280"/>
      <c r="CK373" s="282">
        <f t="shared" si="213"/>
        <v>0</v>
      </c>
      <c r="CL373" s="283">
        <f t="shared" si="214"/>
        <v>72009000</v>
      </c>
      <c r="CM373" s="284">
        <f t="shared" si="215"/>
        <v>0</v>
      </c>
      <c r="CN373" s="284">
        <f t="shared" si="216"/>
        <v>72008999</v>
      </c>
      <c r="CO373" s="284">
        <f t="shared" si="217"/>
        <v>1</v>
      </c>
      <c r="CP373" s="280">
        <f t="shared" si="218"/>
        <v>1</v>
      </c>
      <c r="CQ373" s="285"/>
      <c r="CR373" s="326"/>
      <c r="CS373" s="325"/>
      <c r="CV373" s="291"/>
      <c r="CW373" s="292"/>
      <c r="CX373" s="292"/>
      <c r="CY373" s="292"/>
      <c r="CZ373" s="292"/>
      <c r="DA373" s="292"/>
      <c r="DB373" s="292"/>
      <c r="DC373" s="292"/>
      <c r="DD373" s="292"/>
      <c r="DE373" s="293"/>
      <c r="DF373" s="291"/>
      <c r="DG373" s="292"/>
      <c r="DH373" s="292"/>
      <c r="DI373" s="292"/>
      <c r="DJ373" s="292"/>
      <c r="DK373" s="292"/>
      <c r="DL373" s="292"/>
      <c r="DM373" s="292"/>
      <c r="DN373" s="292"/>
      <c r="DO373" s="292"/>
      <c r="DP373" s="293"/>
      <c r="DQ373" s="141"/>
      <c r="DR373" s="291"/>
      <c r="DS373" s="292"/>
      <c r="DT373" s="292"/>
      <c r="DU373" s="292"/>
      <c r="DV373" s="292"/>
      <c r="DW373" s="292"/>
      <c r="DX373" s="292"/>
      <c r="DY373" s="292"/>
      <c r="DZ373" s="292"/>
      <c r="EA373" s="292"/>
      <c r="EB373" s="292"/>
      <c r="EC373" s="292"/>
      <c r="ED373" s="292"/>
      <c r="EE373" s="292"/>
      <c r="EF373" s="301"/>
      <c r="EG373" s="301"/>
      <c r="EH373" s="301"/>
      <c r="EI373" s="301"/>
      <c r="EJ373" s="301"/>
      <c r="EK373" s="301"/>
      <c r="EL373" s="301"/>
      <c r="EM373" s="301"/>
      <c r="EN373" s="301"/>
      <c r="EO373" s="317"/>
      <c r="EP373" s="301"/>
      <c r="EQ373" s="293"/>
      <c r="ES373" s="288">
        <f t="shared" si="219"/>
        <v>2014</v>
      </c>
      <c r="ET373" s="289">
        <f t="shared" si="220"/>
        <v>0</v>
      </c>
      <c r="EU373" s="290">
        <f t="shared" si="221"/>
        <v>0</v>
      </c>
      <c r="EV373" s="290">
        <f t="shared" si="222"/>
        <v>0</v>
      </c>
      <c r="EW373" s="290">
        <f t="shared" si="223"/>
        <v>0</v>
      </c>
      <c r="EX373" s="291"/>
      <c r="EY373" s="292"/>
      <c r="EZ373" s="292"/>
      <c r="FA373" s="293"/>
      <c r="FB373" s="294">
        <f t="shared" si="224"/>
        <v>0</v>
      </c>
    </row>
    <row r="374" spans="1:158" s="287" customFormat="1" x14ac:dyDescent="0.15">
      <c r="A374" s="296">
        <v>360</v>
      </c>
      <c r="B374" s="320"/>
      <c r="C374" s="321" t="s">
        <v>161</v>
      </c>
      <c r="D374" s="248">
        <f>IF(C374="","",(VLOOKUP(C374,PD!A:B,2,FALSE)))</f>
        <v>12</v>
      </c>
      <c r="E374" s="322" t="s">
        <v>1072</v>
      </c>
      <c r="F374" s="322" t="s">
        <v>403</v>
      </c>
      <c r="G374" s="323" t="s">
        <v>1079</v>
      </c>
      <c r="H374" s="324">
        <v>1</v>
      </c>
      <c r="I374" s="323" t="s">
        <v>405</v>
      </c>
      <c r="J374" s="324">
        <v>1</v>
      </c>
      <c r="K374" s="325"/>
      <c r="L374" s="326"/>
      <c r="M374" s="323" t="s">
        <v>308</v>
      </c>
      <c r="N374" s="327"/>
      <c r="O374" s="328">
        <v>1</v>
      </c>
      <c r="P374" s="324"/>
      <c r="Q374" s="329">
        <v>45</v>
      </c>
      <c r="R374" s="328">
        <v>1</v>
      </c>
      <c r="S374" s="323"/>
      <c r="T374" s="324"/>
      <c r="U374" s="325"/>
      <c r="V374" s="330" t="s">
        <v>225</v>
      </c>
      <c r="W374" s="323"/>
      <c r="X374" s="323"/>
      <c r="Y374" s="323"/>
      <c r="Z374" s="329"/>
      <c r="AA374" s="326"/>
      <c r="AB374" s="324"/>
      <c r="AC374" s="325"/>
      <c r="AD374" s="331"/>
      <c r="AE374" s="327"/>
      <c r="AF374" s="330"/>
      <c r="AG374" s="320"/>
      <c r="AH374" s="332">
        <v>2</v>
      </c>
      <c r="AI374" s="333" t="s">
        <v>228</v>
      </c>
      <c r="AJ374" s="328">
        <v>13</v>
      </c>
      <c r="AK374" s="260">
        <f>IF(AJ374="","",(VLOOKUP(AJ374,償却率表!A:B,2,FALSE)))</f>
        <v>7.6999999999999999E-2</v>
      </c>
      <c r="AL374" s="334" t="s">
        <v>153</v>
      </c>
      <c r="AM374" s="262">
        <f>IF(AL374="","",(VLOOKUP(AL374,PD!G:H,2,FALSE)))</f>
        <v>1</v>
      </c>
      <c r="AN374" s="343">
        <v>30066</v>
      </c>
      <c r="AO374" s="336">
        <v>1982</v>
      </c>
      <c r="AP374" s="344">
        <v>30067</v>
      </c>
      <c r="AQ374" s="266">
        <v>1982</v>
      </c>
      <c r="AR374" s="267">
        <f t="shared" si="189"/>
        <v>32</v>
      </c>
      <c r="AS374" s="325">
        <v>1995</v>
      </c>
      <c r="AT374" s="338">
        <v>3819000</v>
      </c>
      <c r="AU374" s="339"/>
      <c r="AV374" s="340"/>
      <c r="AW374" s="341"/>
      <c r="AX374" s="330"/>
      <c r="AY374" s="342" t="s">
        <v>309</v>
      </c>
      <c r="AZ374" s="248">
        <f>IF(AY374="","",(VLOOKUP(AY374,PD!J:K,2,FALSE)))</f>
        <v>1</v>
      </c>
      <c r="BA374" s="324">
        <v>2014</v>
      </c>
      <c r="BB374" s="316">
        <f t="shared" si="226"/>
        <v>0</v>
      </c>
      <c r="BC374" s="326"/>
      <c r="BD374" s="323"/>
      <c r="BE374" s="327"/>
      <c r="BF374" s="274">
        <f t="shared" si="190"/>
        <v>0</v>
      </c>
      <c r="BG374" s="275" t="str">
        <f t="shared" si="191"/>
        <v/>
      </c>
      <c r="BH374" s="276" t="str">
        <f t="shared" si="192"/>
        <v/>
      </c>
      <c r="BI374" s="276" t="str">
        <f t="shared" si="193"/>
        <v/>
      </c>
      <c r="BJ374" s="276" t="str">
        <f t="shared" si="194"/>
        <v/>
      </c>
      <c r="BK374" s="276" t="str">
        <f t="shared" si="195"/>
        <v/>
      </c>
      <c r="BL374" s="276" t="str">
        <f t="shared" si="196"/>
        <v/>
      </c>
      <c r="BM374" s="276" t="str">
        <f t="shared" si="197"/>
        <v/>
      </c>
      <c r="BN374" s="276" t="str">
        <f t="shared" si="198"/>
        <v/>
      </c>
      <c r="BO374" s="276" t="str">
        <f t="shared" si="199"/>
        <v/>
      </c>
      <c r="BP374" s="277" t="str">
        <f t="shared" si="200"/>
        <v/>
      </c>
      <c r="BQ374" s="278"/>
      <c r="BR374" s="279"/>
      <c r="BS374" s="280"/>
      <c r="BT374" s="274">
        <f t="shared" si="201"/>
        <v>0</v>
      </c>
      <c r="BU374" s="275" t="str">
        <f t="shared" si="202"/>
        <v/>
      </c>
      <c r="BV374" s="276" t="str">
        <f t="shared" si="203"/>
        <v/>
      </c>
      <c r="BW374" s="276" t="str">
        <f t="shared" si="204"/>
        <v/>
      </c>
      <c r="BX374" s="276" t="str">
        <f t="shared" si="205"/>
        <v/>
      </c>
      <c r="BY374" s="276" t="str">
        <f t="shared" si="206"/>
        <v/>
      </c>
      <c r="BZ374" s="276" t="str">
        <f t="shared" si="207"/>
        <v/>
      </c>
      <c r="CA374" s="276" t="str">
        <f t="shared" si="208"/>
        <v/>
      </c>
      <c r="CB374" s="276" t="str">
        <f t="shared" si="209"/>
        <v/>
      </c>
      <c r="CC374" s="276" t="str">
        <f t="shared" si="210"/>
        <v/>
      </c>
      <c r="CD374" s="276" t="str">
        <f t="shared" si="211"/>
        <v/>
      </c>
      <c r="CE374" s="277" t="str">
        <f t="shared" si="212"/>
        <v/>
      </c>
      <c r="CF374" s="278"/>
      <c r="CG374" s="281"/>
      <c r="CH374" s="281"/>
      <c r="CI374" s="281"/>
      <c r="CJ374" s="280"/>
      <c r="CK374" s="282">
        <f t="shared" si="213"/>
        <v>0</v>
      </c>
      <c r="CL374" s="283">
        <f t="shared" si="214"/>
        <v>3819000</v>
      </c>
      <c r="CM374" s="284">
        <f t="shared" si="215"/>
        <v>0</v>
      </c>
      <c r="CN374" s="284">
        <f t="shared" si="216"/>
        <v>3818999</v>
      </c>
      <c r="CO374" s="284">
        <f t="shared" si="217"/>
        <v>1</v>
      </c>
      <c r="CP374" s="280">
        <f t="shared" si="218"/>
        <v>1</v>
      </c>
      <c r="CQ374" s="285"/>
      <c r="CR374" s="326"/>
      <c r="CS374" s="325"/>
      <c r="CV374" s="291"/>
      <c r="CW374" s="292"/>
      <c r="CX374" s="292"/>
      <c r="CY374" s="292"/>
      <c r="CZ374" s="292"/>
      <c r="DA374" s="292"/>
      <c r="DB374" s="292"/>
      <c r="DC374" s="292"/>
      <c r="DD374" s="292"/>
      <c r="DE374" s="293"/>
      <c r="DF374" s="291"/>
      <c r="DG374" s="292"/>
      <c r="DH374" s="292"/>
      <c r="DI374" s="292"/>
      <c r="DJ374" s="292"/>
      <c r="DK374" s="292"/>
      <c r="DL374" s="292"/>
      <c r="DM374" s="292"/>
      <c r="DN374" s="292"/>
      <c r="DO374" s="292"/>
      <c r="DP374" s="293"/>
      <c r="DQ374" s="141"/>
      <c r="DR374" s="291"/>
      <c r="DS374" s="292"/>
      <c r="DT374" s="292"/>
      <c r="DU374" s="292"/>
      <c r="DV374" s="292"/>
      <c r="DW374" s="292"/>
      <c r="DX374" s="292"/>
      <c r="DY374" s="292"/>
      <c r="DZ374" s="292"/>
      <c r="EA374" s="292"/>
      <c r="EB374" s="292"/>
      <c r="EC374" s="292"/>
      <c r="ED374" s="292"/>
      <c r="EE374" s="292"/>
      <c r="EF374" s="301"/>
      <c r="EG374" s="301"/>
      <c r="EH374" s="301"/>
      <c r="EI374" s="301"/>
      <c r="EJ374" s="301"/>
      <c r="EK374" s="301"/>
      <c r="EL374" s="301"/>
      <c r="EM374" s="301"/>
      <c r="EN374" s="301"/>
      <c r="EO374" s="317"/>
      <c r="EP374" s="301"/>
      <c r="EQ374" s="293"/>
      <c r="ES374" s="288">
        <f t="shared" si="219"/>
        <v>2014</v>
      </c>
      <c r="ET374" s="289">
        <f t="shared" si="220"/>
        <v>0</v>
      </c>
      <c r="EU374" s="290">
        <f t="shared" si="221"/>
        <v>0</v>
      </c>
      <c r="EV374" s="290">
        <f t="shared" si="222"/>
        <v>0</v>
      </c>
      <c r="EW374" s="290">
        <f t="shared" si="223"/>
        <v>0</v>
      </c>
      <c r="EX374" s="291"/>
      <c r="EY374" s="292"/>
      <c r="EZ374" s="292"/>
      <c r="FA374" s="293"/>
      <c r="FB374" s="294">
        <f t="shared" si="224"/>
        <v>0</v>
      </c>
    </row>
    <row r="375" spans="1:158" s="287" customFormat="1" x14ac:dyDescent="0.15">
      <c r="A375" s="296">
        <v>361</v>
      </c>
      <c r="B375" s="320"/>
      <c r="C375" s="321" t="s">
        <v>161</v>
      </c>
      <c r="D375" s="248">
        <f>IF(C375="","",(VLOOKUP(C375,PD!A:B,2,FALSE)))</f>
        <v>12</v>
      </c>
      <c r="E375" s="322" t="s">
        <v>1072</v>
      </c>
      <c r="F375" s="322" t="s">
        <v>403</v>
      </c>
      <c r="G375" s="323" t="s">
        <v>1080</v>
      </c>
      <c r="H375" s="324">
        <v>1</v>
      </c>
      <c r="I375" s="323" t="s">
        <v>405</v>
      </c>
      <c r="J375" s="324">
        <v>1</v>
      </c>
      <c r="K375" s="325"/>
      <c r="L375" s="326"/>
      <c r="M375" s="323" t="s">
        <v>308</v>
      </c>
      <c r="N375" s="327"/>
      <c r="O375" s="328">
        <v>1</v>
      </c>
      <c r="P375" s="324"/>
      <c r="Q375" s="329">
        <v>45</v>
      </c>
      <c r="R375" s="328">
        <v>1</v>
      </c>
      <c r="S375" s="323"/>
      <c r="T375" s="324"/>
      <c r="U375" s="325"/>
      <c r="V375" s="330" t="s">
        <v>225</v>
      </c>
      <c r="W375" s="323"/>
      <c r="X375" s="323"/>
      <c r="Y375" s="323"/>
      <c r="Z375" s="329"/>
      <c r="AA375" s="326"/>
      <c r="AB375" s="324"/>
      <c r="AC375" s="325"/>
      <c r="AD375" s="331"/>
      <c r="AE375" s="327"/>
      <c r="AF375" s="330"/>
      <c r="AG375" s="320"/>
      <c r="AH375" s="332">
        <v>1</v>
      </c>
      <c r="AI375" s="333" t="s">
        <v>228</v>
      </c>
      <c r="AJ375" s="328">
        <v>13</v>
      </c>
      <c r="AK375" s="260">
        <f>IF(AJ375="","",(VLOOKUP(AJ375,償却率表!A:B,2,FALSE)))</f>
        <v>7.6999999999999999E-2</v>
      </c>
      <c r="AL375" s="334" t="s">
        <v>153</v>
      </c>
      <c r="AM375" s="262">
        <f>IF(AL375="","",(VLOOKUP(AL375,PD!G:H,2,FALSE)))</f>
        <v>1</v>
      </c>
      <c r="AN375" s="343">
        <v>30066</v>
      </c>
      <c r="AO375" s="336">
        <v>1982</v>
      </c>
      <c r="AP375" s="344">
        <v>30067</v>
      </c>
      <c r="AQ375" s="266">
        <v>1982</v>
      </c>
      <c r="AR375" s="267">
        <f t="shared" si="189"/>
        <v>32</v>
      </c>
      <c r="AS375" s="325">
        <v>1995</v>
      </c>
      <c r="AT375" s="338">
        <v>1776000</v>
      </c>
      <c r="AU375" s="339"/>
      <c r="AV375" s="340"/>
      <c r="AW375" s="341"/>
      <c r="AX375" s="330"/>
      <c r="AY375" s="342" t="s">
        <v>309</v>
      </c>
      <c r="AZ375" s="248">
        <f>IF(AY375="","",(VLOOKUP(AY375,PD!J:K,2,FALSE)))</f>
        <v>1</v>
      </c>
      <c r="BA375" s="324">
        <v>2014</v>
      </c>
      <c r="BB375" s="316">
        <f t="shared" si="226"/>
        <v>0</v>
      </c>
      <c r="BC375" s="326"/>
      <c r="BD375" s="323"/>
      <c r="BE375" s="327"/>
      <c r="BF375" s="274">
        <f t="shared" si="190"/>
        <v>0</v>
      </c>
      <c r="BG375" s="275" t="str">
        <f t="shared" si="191"/>
        <v/>
      </c>
      <c r="BH375" s="276" t="str">
        <f t="shared" si="192"/>
        <v/>
      </c>
      <c r="BI375" s="276" t="str">
        <f t="shared" si="193"/>
        <v/>
      </c>
      <c r="BJ375" s="276" t="str">
        <f t="shared" si="194"/>
        <v/>
      </c>
      <c r="BK375" s="276" t="str">
        <f t="shared" si="195"/>
        <v/>
      </c>
      <c r="BL375" s="276" t="str">
        <f t="shared" si="196"/>
        <v/>
      </c>
      <c r="BM375" s="276" t="str">
        <f t="shared" si="197"/>
        <v/>
      </c>
      <c r="BN375" s="276" t="str">
        <f t="shared" si="198"/>
        <v/>
      </c>
      <c r="BO375" s="276" t="str">
        <f t="shared" si="199"/>
        <v/>
      </c>
      <c r="BP375" s="277" t="str">
        <f t="shared" si="200"/>
        <v/>
      </c>
      <c r="BQ375" s="278"/>
      <c r="BR375" s="279"/>
      <c r="BS375" s="280"/>
      <c r="BT375" s="274">
        <f t="shared" si="201"/>
        <v>0</v>
      </c>
      <c r="BU375" s="275" t="str">
        <f t="shared" si="202"/>
        <v/>
      </c>
      <c r="BV375" s="276" t="str">
        <f t="shared" si="203"/>
        <v/>
      </c>
      <c r="BW375" s="276" t="str">
        <f t="shared" si="204"/>
        <v/>
      </c>
      <c r="BX375" s="276" t="str">
        <f t="shared" si="205"/>
        <v/>
      </c>
      <c r="BY375" s="276" t="str">
        <f t="shared" si="206"/>
        <v/>
      </c>
      <c r="BZ375" s="276" t="str">
        <f t="shared" si="207"/>
        <v/>
      </c>
      <c r="CA375" s="276" t="str">
        <f t="shared" si="208"/>
        <v/>
      </c>
      <c r="CB375" s="276" t="str">
        <f t="shared" si="209"/>
        <v/>
      </c>
      <c r="CC375" s="276" t="str">
        <f t="shared" si="210"/>
        <v/>
      </c>
      <c r="CD375" s="276" t="str">
        <f t="shared" si="211"/>
        <v/>
      </c>
      <c r="CE375" s="277" t="str">
        <f t="shared" si="212"/>
        <v/>
      </c>
      <c r="CF375" s="278"/>
      <c r="CG375" s="281"/>
      <c r="CH375" s="281"/>
      <c r="CI375" s="281"/>
      <c r="CJ375" s="280"/>
      <c r="CK375" s="282">
        <f t="shared" si="213"/>
        <v>0</v>
      </c>
      <c r="CL375" s="283">
        <f t="shared" si="214"/>
        <v>1776000</v>
      </c>
      <c r="CM375" s="284">
        <f t="shared" si="215"/>
        <v>0</v>
      </c>
      <c r="CN375" s="284">
        <f t="shared" si="216"/>
        <v>1775999</v>
      </c>
      <c r="CO375" s="284">
        <f t="shared" si="217"/>
        <v>1</v>
      </c>
      <c r="CP375" s="280">
        <f t="shared" si="218"/>
        <v>1</v>
      </c>
      <c r="CQ375" s="285"/>
      <c r="CR375" s="326"/>
      <c r="CS375" s="325"/>
      <c r="CV375" s="291"/>
      <c r="CW375" s="292"/>
      <c r="CX375" s="292"/>
      <c r="CY375" s="292"/>
      <c r="CZ375" s="292"/>
      <c r="DA375" s="292"/>
      <c r="DB375" s="292"/>
      <c r="DC375" s="292"/>
      <c r="DD375" s="292"/>
      <c r="DE375" s="293"/>
      <c r="DF375" s="291"/>
      <c r="DG375" s="292"/>
      <c r="DH375" s="292"/>
      <c r="DI375" s="292"/>
      <c r="DJ375" s="292"/>
      <c r="DK375" s="292"/>
      <c r="DL375" s="292"/>
      <c r="DM375" s="292"/>
      <c r="DN375" s="292"/>
      <c r="DO375" s="292"/>
      <c r="DP375" s="293"/>
      <c r="DQ375" s="141"/>
      <c r="DR375" s="291"/>
      <c r="DS375" s="292"/>
      <c r="DT375" s="292"/>
      <c r="DU375" s="292"/>
      <c r="DV375" s="292"/>
      <c r="DW375" s="292"/>
      <c r="DX375" s="292"/>
      <c r="DY375" s="292"/>
      <c r="DZ375" s="292"/>
      <c r="EA375" s="292"/>
      <c r="EB375" s="292"/>
      <c r="EC375" s="292"/>
      <c r="ED375" s="292"/>
      <c r="EE375" s="292"/>
      <c r="EF375" s="301"/>
      <c r="EG375" s="301"/>
      <c r="EH375" s="301"/>
      <c r="EI375" s="301"/>
      <c r="EJ375" s="301"/>
      <c r="EK375" s="301"/>
      <c r="EL375" s="301"/>
      <c r="EM375" s="301"/>
      <c r="EN375" s="301"/>
      <c r="EO375" s="317"/>
      <c r="EP375" s="301"/>
      <c r="EQ375" s="293"/>
      <c r="ES375" s="288">
        <f t="shared" si="219"/>
        <v>2014</v>
      </c>
      <c r="ET375" s="289">
        <f t="shared" si="220"/>
        <v>0</v>
      </c>
      <c r="EU375" s="290">
        <f t="shared" si="221"/>
        <v>0</v>
      </c>
      <c r="EV375" s="290">
        <f t="shared" si="222"/>
        <v>0</v>
      </c>
      <c r="EW375" s="290">
        <f t="shared" si="223"/>
        <v>0</v>
      </c>
      <c r="EX375" s="291"/>
      <c r="EY375" s="292"/>
      <c r="EZ375" s="292"/>
      <c r="FA375" s="293"/>
      <c r="FB375" s="294">
        <f t="shared" si="224"/>
        <v>0</v>
      </c>
    </row>
    <row r="376" spans="1:158" s="287" customFormat="1" x14ac:dyDescent="0.15">
      <c r="A376" s="296">
        <v>362</v>
      </c>
      <c r="B376" s="320"/>
      <c r="C376" s="321" t="s">
        <v>161</v>
      </c>
      <c r="D376" s="248">
        <f>IF(C376="","",(VLOOKUP(C376,PD!A:B,2,FALSE)))</f>
        <v>12</v>
      </c>
      <c r="E376" s="322" t="s">
        <v>1072</v>
      </c>
      <c r="F376" s="322" t="s">
        <v>403</v>
      </c>
      <c r="G376" s="323" t="s">
        <v>1081</v>
      </c>
      <c r="H376" s="324">
        <v>1</v>
      </c>
      <c r="I376" s="323" t="s">
        <v>405</v>
      </c>
      <c r="J376" s="324">
        <v>1</v>
      </c>
      <c r="K376" s="325"/>
      <c r="L376" s="326"/>
      <c r="M376" s="323" t="s">
        <v>308</v>
      </c>
      <c r="N376" s="327"/>
      <c r="O376" s="328">
        <v>1</v>
      </c>
      <c r="P376" s="324"/>
      <c r="Q376" s="329">
        <v>45</v>
      </c>
      <c r="R376" s="328">
        <v>1</v>
      </c>
      <c r="S376" s="323"/>
      <c r="T376" s="324"/>
      <c r="U376" s="325"/>
      <c r="V376" s="330" t="s">
        <v>225</v>
      </c>
      <c r="W376" s="323"/>
      <c r="X376" s="323"/>
      <c r="Y376" s="323"/>
      <c r="Z376" s="329"/>
      <c r="AA376" s="326"/>
      <c r="AB376" s="324"/>
      <c r="AC376" s="325"/>
      <c r="AD376" s="331"/>
      <c r="AE376" s="327"/>
      <c r="AF376" s="330"/>
      <c r="AG376" s="320"/>
      <c r="AH376" s="332">
        <v>4</v>
      </c>
      <c r="AI376" s="333" t="s">
        <v>228</v>
      </c>
      <c r="AJ376" s="328">
        <v>13</v>
      </c>
      <c r="AK376" s="260">
        <f>IF(AJ376="","",(VLOOKUP(AJ376,償却率表!A:B,2,FALSE)))</f>
        <v>7.6999999999999999E-2</v>
      </c>
      <c r="AL376" s="334" t="s">
        <v>153</v>
      </c>
      <c r="AM376" s="262">
        <f>IF(AL376="","",(VLOOKUP(AL376,PD!G:H,2,FALSE)))</f>
        <v>1</v>
      </c>
      <c r="AN376" s="343">
        <v>30066</v>
      </c>
      <c r="AO376" s="336">
        <v>1982</v>
      </c>
      <c r="AP376" s="344">
        <v>30067</v>
      </c>
      <c r="AQ376" s="266">
        <v>1982</v>
      </c>
      <c r="AR376" s="267">
        <f t="shared" si="189"/>
        <v>32</v>
      </c>
      <c r="AS376" s="325">
        <v>1995</v>
      </c>
      <c r="AT376" s="338">
        <v>14720000</v>
      </c>
      <c r="AU376" s="339"/>
      <c r="AV376" s="340"/>
      <c r="AW376" s="341"/>
      <c r="AX376" s="330"/>
      <c r="AY376" s="342" t="s">
        <v>309</v>
      </c>
      <c r="AZ376" s="248">
        <f>IF(AY376="","",(VLOOKUP(AY376,PD!J:K,2,FALSE)))</f>
        <v>1</v>
      </c>
      <c r="BA376" s="324">
        <v>2014</v>
      </c>
      <c r="BB376" s="316">
        <f t="shared" si="226"/>
        <v>0</v>
      </c>
      <c r="BC376" s="326"/>
      <c r="BD376" s="323"/>
      <c r="BE376" s="327"/>
      <c r="BF376" s="274">
        <f t="shared" si="190"/>
        <v>0</v>
      </c>
      <c r="BG376" s="275" t="str">
        <f t="shared" si="191"/>
        <v/>
      </c>
      <c r="BH376" s="276" t="str">
        <f t="shared" si="192"/>
        <v/>
      </c>
      <c r="BI376" s="276" t="str">
        <f t="shared" si="193"/>
        <v/>
      </c>
      <c r="BJ376" s="276" t="str">
        <f t="shared" si="194"/>
        <v/>
      </c>
      <c r="BK376" s="276" t="str">
        <f t="shared" si="195"/>
        <v/>
      </c>
      <c r="BL376" s="276" t="str">
        <f t="shared" si="196"/>
        <v/>
      </c>
      <c r="BM376" s="276" t="str">
        <f t="shared" si="197"/>
        <v/>
      </c>
      <c r="BN376" s="276" t="str">
        <f t="shared" si="198"/>
        <v/>
      </c>
      <c r="BO376" s="276" t="str">
        <f t="shared" si="199"/>
        <v/>
      </c>
      <c r="BP376" s="277" t="str">
        <f t="shared" si="200"/>
        <v/>
      </c>
      <c r="BQ376" s="278"/>
      <c r="BR376" s="279"/>
      <c r="BS376" s="280"/>
      <c r="BT376" s="274">
        <f t="shared" si="201"/>
        <v>0</v>
      </c>
      <c r="BU376" s="275" t="str">
        <f t="shared" si="202"/>
        <v/>
      </c>
      <c r="BV376" s="276" t="str">
        <f t="shared" si="203"/>
        <v/>
      </c>
      <c r="BW376" s="276" t="str">
        <f t="shared" si="204"/>
        <v/>
      </c>
      <c r="BX376" s="276" t="str">
        <f t="shared" si="205"/>
        <v/>
      </c>
      <c r="BY376" s="276" t="str">
        <f t="shared" si="206"/>
        <v/>
      </c>
      <c r="BZ376" s="276" t="str">
        <f t="shared" si="207"/>
        <v/>
      </c>
      <c r="CA376" s="276" t="str">
        <f t="shared" si="208"/>
        <v/>
      </c>
      <c r="CB376" s="276" t="str">
        <f t="shared" si="209"/>
        <v/>
      </c>
      <c r="CC376" s="276" t="str">
        <f t="shared" si="210"/>
        <v/>
      </c>
      <c r="CD376" s="276" t="str">
        <f t="shared" si="211"/>
        <v/>
      </c>
      <c r="CE376" s="277" t="str">
        <f t="shared" si="212"/>
        <v/>
      </c>
      <c r="CF376" s="278"/>
      <c r="CG376" s="281"/>
      <c r="CH376" s="281"/>
      <c r="CI376" s="281"/>
      <c r="CJ376" s="280"/>
      <c r="CK376" s="282">
        <f t="shared" si="213"/>
        <v>0</v>
      </c>
      <c r="CL376" s="283">
        <f t="shared" si="214"/>
        <v>14720000</v>
      </c>
      <c r="CM376" s="284">
        <f t="shared" si="215"/>
        <v>0</v>
      </c>
      <c r="CN376" s="284">
        <f t="shared" si="216"/>
        <v>14719999</v>
      </c>
      <c r="CO376" s="284">
        <f t="shared" si="217"/>
        <v>1</v>
      </c>
      <c r="CP376" s="280">
        <f t="shared" si="218"/>
        <v>1</v>
      </c>
      <c r="CQ376" s="285"/>
      <c r="CR376" s="326"/>
      <c r="CS376" s="325"/>
      <c r="CV376" s="291"/>
      <c r="CW376" s="292"/>
      <c r="CX376" s="292"/>
      <c r="CY376" s="292"/>
      <c r="CZ376" s="292"/>
      <c r="DA376" s="292"/>
      <c r="DB376" s="292"/>
      <c r="DC376" s="292"/>
      <c r="DD376" s="292"/>
      <c r="DE376" s="293"/>
      <c r="DF376" s="291"/>
      <c r="DG376" s="292"/>
      <c r="DH376" s="292"/>
      <c r="DI376" s="292"/>
      <c r="DJ376" s="292"/>
      <c r="DK376" s="292"/>
      <c r="DL376" s="292"/>
      <c r="DM376" s="292"/>
      <c r="DN376" s="292"/>
      <c r="DO376" s="292"/>
      <c r="DP376" s="293"/>
      <c r="DQ376" s="141"/>
      <c r="DR376" s="291"/>
      <c r="DS376" s="292"/>
      <c r="DT376" s="292"/>
      <c r="DU376" s="292"/>
      <c r="DV376" s="292"/>
      <c r="DW376" s="292"/>
      <c r="DX376" s="292"/>
      <c r="DY376" s="292"/>
      <c r="DZ376" s="292"/>
      <c r="EA376" s="292"/>
      <c r="EB376" s="292"/>
      <c r="EC376" s="292"/>
      <c r="ED376" s="292"/>
      <c r="EE376" s="292"/>
      <c r="EF376" s="301"/>
      <c r="EG376" s="301"/>
      <c r="EH376" s="301"/>
      <c r="EI376" s="301"/>
      <c r="EJ376" s="301"/>
      <c r="EK376" s="301"/>
      <c r="EL376" s="301"/>
      <c r="EM376" s="301"/>
      <c r="EN376" s="301"/>
      <c r="EO376" s="317"/>
      <c r="EP376" s="301"/>
      <c r="EQ376" s="293"/>
      <c r="ES376" s="288">
        <f t="shared" si="219"/>
        <v>2014</v>
      </c>
      <c r="ET376" s="289">
        <f t="shared" si="220"/>
        <v>0</v>
      </c>
      <c r="EU376" s="290">
        <f t="shared" si="221"/>
        <v>0</v>
      </c>
      <c r="EV376" s="290">
        <f t="shared" si="222"/>
        <v>0</v>
      </c>
      <c r="EW376" s="290">
        <f t="shared" si="223"/>
        <v>0</v>
      </c>
      <c r="EX376" s="291"/>
      <c r="EY376" s="292"/>
      <c r="EZ376" s="292"/>
      <c r="FA376" s="293"/>
      <c r="FB376" s="294">
        <f t="shared" si="224"/>
        <v>0</v>
      </c>
    </row>
    <row r="377" spans="1:158" s="287" customFormat="1" x14ac:dyDescent="0.15">
      <c r="A377" s="296">
        <v>363</v>
      </c>
      <c r="B377" s="320"/>
      <c r="C377" s="321" t="s">
        <v>161</v>
      </c>
      <c r="D377" s="248">
        <f>IF(C377="","",(VLOOKUP(C377,PD!A:B,2,FALSE)))</f>
        <v>12</v>
      </c>
      <c r="E377" s="322" t="s">
        <v>1072</v>
      </c>
      <c r="F377" s="322" t="s">
        <v>403</v>
      </c>
      <c r="G377" s="323" t="s">
        <v>1082</v>
      </c>
      <c r="H377" s="324">
        <v>1</v>
      </c>
      <c r="I377" s="323" t="s">
        <v>405</v>
      </c>
      <c r="J377" s="324">
        <v>1</v>
      </c>
      <c r="K377" s="325"/>
      <c r="L377" s="326"/>
      <c r="M377" s="323" t="s">
        <v>308</v>
      </c>
      <c r="N377" s="327"/>
      <c r="O377" s="328">
        <v>1</v>
      </c>
      <c r="P377" s="324"/>
      <c r="Q377" s="329">
        <v>45</v>
      </c>
      <c r="R377" s="328">
        <v>1</v>
      </c>
      <c r="S377" s="323"/>
      <c r="T377" s="324"/>
      <c r="U377" s="325"/>
      <c r="V377" s="330" t="s">
        <v>225</v>
      </c>
      <c r="W377" s="323"/>
      <c r="X377" s="323"/>
      <c r="Y377" s="323"/>
      <c r="Z377" s="329"/>
      <c r="AA377" s="326"/>
      <c r="AB377" s="324"/>
      <c r="AC377" s="325"/>
      <c r="AD377" s="331"/>
      <c r="AE377" s="327"/>
      <c r="AF377" s="330"/>
      <c r="AG377" s="320"/>
      <c r="AH377" s="332">
        <v>1</v>
      </c>
      <c r="AI377" s="333" t="s">
        <v>229</v>
      </c>
      <c r="AJ377" s="328">
        <v>17</v>
      </c>
      <c r="AK377" s="260">
        <f>IF(AJ377="","",(VLOOKUP(AJ377,償却率表!A:B,2,FALSE)))</f>
        <v>5.8999999999999997E-2</v>
      </c>
      <c r="AL377" s="334" t="s">
        <v>153</v>
      </c>
      <c r="AM377" s="262">
        <f>IF(AL377="","",(VLOOKUP(AL377,PD!G:H,2,FALSE)))</f>
        <v>1</v>
      </c>
      <c r="AN377" s="343">
        <v>30066</v>
      </c>
      <c r="AO377" s="336">
        <v>1982</v>
      </c>
      <c r="AP377" s="337" t="s">
        <v>1083</v>
      </c>
      <c r="AQ377" s="266">
        <v>1982</v>
      </c>
      <c r="AR377" s="267">
        <f t="shared" si="189"/>
        <v>32</v>
      </c>
      <c r="AS377" s="325">
        <v>1999</v>
      </c>
      <c r="AT377" s="338">
        <v>27200000</v>
      </c>
      <c r="AU377" s="339"/>
      <c r="AV377" s="340"/>
      <c r="AW377" s="341"/>
      <c r="AX377" s="330"/>
      <c r="AY377" s="342" t="s">
        <v>309</v>
      </c>
      <c r="AZ377" s="248">
        <f>IF(AY377="","",(VLOOKUP(AY377,PD!J:K,2,FALSE)))</f>
        <v>1</v>
      </c>
      <c r="BA377" s="324">
        <v>2014</v>
      </c>
      <c r="BB377" s="316">
        <f t="shared" si="226"/>
        <v>0</v>
      </c>
      <c r="BC377" s="326"/>
      <c r="BD377" s="323"/>
      <c r="BE377" s="327"/>
      <c r="BF377" s="274">
        <f t="shared" si="190"/>
        <v>0</v>
      </c>
      <c r="BG377" s="275" t="str">
        <f t="shared" si="191"/>
        <v/>
      </c>
      <c r="BH377" s="276" t="str">
        <f t="shared" si="192"/>
        <v/>
      </c>
      <c r="BI377" s="276" t="str">
        <f t="shared" si="193"/>
        <v/>
      </c>
      <c r="BJ377" s="276" t="str">
        <f t="shared" si="194"/>
        <v/>
      </c>
      <c r="BK377" s="276" t="str">
        <f t="shared" si="195"/>
        <v/>
      </c>
      <c r="BL377" s="276" t="str">
        <f t="shared" si="196"/>
        <v/>
      </c>
      <c r="BM377" s="276" t="str">
        <f t="shared" si="197"/>
        <v/>
      </c>
      <c r="BN377" s="276" t="str">
        <f t="shared" si="198"/>
        <v/>
      </c>
      <c r="BO377" s="276" t="str">
        <f t="shared" si="199"/>
        <v/>
      </c>
      <c r="BP377" s="277" t="str">
        <f t="shared" si="200"/>
        <v/>
      </c>
      <c r="BQ377" s="278"/>
      <c r="BR377" s="279"/>
      <c r="BS377" s="280"/>
      <c r="BT377" s="274">
        <f t="shared" si="201"/>
        <v>0</v>
      </c>
      <c r="BU377" s="275" t="str">
        <f t="shared" si="202"/>
        <v/>
      </c>
      <c r="BV377" s="276" t="str">
        <f t="shared" si="203"/>
        <v/>
      </c>
      <c r="BW377" s="276" t="str">
        <f t="shared" si="204"/>
        <v/>
      </c>
      <c r="BX377" s="276" t="str">
        <f t="shared" si="205"/>
        <v/>
      </c>
      <c r="BY377" s="276" t="str">
        <f t="shared" si="206"/>
        <v/>
      </c>
      <c r="BZ377" s="276" t="str">
        <f t="shared" si="207"/>
        <v/>
      </c>
      <c r="CA377" s="276" t="str">
        <f t="shared" si="208"/>
        <v/>
      </c>
      <c r="CB377" s="276" t="str">
        <f t="shared" si="209"/>
        <v/>
      </c>
      <c r="CC377" s="276" t="str">
        <f t="shared" si="210"/>
        <v/>
      </c>
      <c r="CD377" s="276" t="str">
        <f t="shared" si="211"/>
        <v/>
      </c>
      <c r="CE377" s="277" t="str">
        <f t="shared" si="212"/>
        <v/>
      </c>
      <c r="CF377" s="278"/>
      <c r="CG377" s="281"/>
      <c r="CH377" s="281"/>
      <c r="CI377" s="281"/>
      <c r="CJ377" s="280"/>
      <c r="CK377" s="282">
        <f t="shared" si="213"/>
        <v>0</v>
      </c>
      <c r="CL377" s="283">
        <f t="shared" si="214"/>
        <v>27200000</v>
      </c>
      <c r="CM377" s="284">
        <f t="shared" si="215"/>
        <v>0</v>
      </c>
      <c r="CN377" s="284">
        <f t="shared" si="216"/>
        <v>27199999</v>
      </c>
      <c r="CO377" s="284">
        <f t="shared" si="217"/>
        <v>1</v>
      </c>
      <c r="CP377" s="280">
        <f t="shared" si="218"/>
        <v>1</v>
      </c>
      <c r="CQ377" s="285"/>
      <c r="CR377" s="326"/>
      <c r="CS377" s="325"/>
      <c r="CV377" s="291"/>
      <c r="CW377" s="292"/>
      <c r="CX377" s="292"/>
      <c r="CY377" s="292"/>
      <c r="CZ377" s="292"/>
      <c r="DA377" s="292"/>
      <c r="DB377" s="292"/>
      <c r="DC377" s="292"/>
      <c r="DD377" s="292"/>
      <c r="DE377" s="293"/>
      <c r="DF377" s="291"/>
      <c r="DG377" s="292"/>
      <c r="DH377" s="292"/>
      <c r="DI377" s="292"/>
      <c r="DJ377" s="292"/>
      <c r="DK377" s="292"/>
      <c r="DL377" s="292"/>
      <c r="DM377" s="292"/>
      <c r="DN377" s="292"/>
      <c r="DO377" s="292"/>
      <c r="DP377" s="293"/>
      <c r="DQ377" s="141"/>
      <c r="DR377" s="291"/>
      <c r="DS377" s="292"/>
      <c r="DT377" s="292"/>
      <c r="DU377" s="292"/>
      <c r="DV377" s="292"/>
      <c r="DW377" s="292"/>
      <c r="DX377" s="292"/>
      <c r="DY377" s="292"/>
      <c r="DZ377" s="292"/>
      <c r="EA377" s="292"/>
      <c r="EB377" s="292"/>
      <c r="EC377" s="292"/>
      <c r="ED377" s="292"/>
      <c r="EE377" s="292"/>
      <c r="EF377" s="301"/>
      <c r="EG377" s="301"/>
      <c r="EH377" s="301"/>
      <c r="EI377" s="301"/>
      <c r="EJ377" s="301"/>
      <c r="EK377" s="301"/>
      <c r="EL377" s="301"/>
      <c r="EM377" s="301"/>
      <c r="EN377" s="301"/>
      <c r="EO377" s="317"/>
      <c r="EP377" s="301"/>
      <c r="EQ377" s="293"/>
      <c r="ES377" s="288">
        <f t="shared" si="219"/>
        <v>2014</v>
      </c>
      <c r="ET377" s="289">
        <f t="shared" si="220"/>
        <v>0</v>
      </c>
      <c r="EU377" s="290">
        <f t="shared" si="221"/>
        <v>0</v>
      </c>
      <c r="EV377" s="290">
        <f t="shared" si="222"/>
        <v>0</v>
      </c>
      <c r="EW377" s="290">
        <f t="shared" si="223"/>
        <v>0</v>
      </c>
      <c r="EX377" s="291"/>
      <c r="EY377" s="292"/>
      <c r="EZ377" s="292"/>
      <c r="FA377" s="293"/>
      <c r="FB377" s="294">
        <f t="shared" si="224"/>
        <v>0</v>
      </c>
    </row>
    <row r="378" spans="1:158" s="287" customFormat="1" x14ac:dyDescent="0.15">
      <c r="A378" s="296">
        <v>364</v>
      </c>
      <c r="B378" s="320"/>
      <c r="C378" s="321" t="s">
        <v>161</v>
      </c>
      <c r="D378" s="248">
        <f>IF(C378="","",(VLOOKUP(C378,PD!A:B,2,FALSE)))</f>
        <v>12</v>
      </c>
      <c r="E378" s="322" t="s">
        <v>1072</v>
      </c>
      <c r="F378" s="322" t="s">
        <v>403</v>
      </c>
      <c r="G378" s="323" t="s">
        <v>1084</v>
      </c>
      <c r="H378" s="324">
        <v>1</v>
      </c>
      <c r="I378" s="323" t="s">
        <v>405</v>
      </c>
      <c r="J378" s="324">
        <v>1</v>
      </c>
      <c r="K378" s="325"/>
      <c r="L378" s="326"/>
      <c r="M378" s="323" t="s">
        <v>308</v>
      </c>
      <c r="N378" s="327"/>
      <c r="O378" s="328">
        <v>1</v>
      </c>
      <c r="P378" s="324"/>
      <c r="Q378" s="329">
        <v>45</v>
      </c>
      <c r="R378" s="328">
        <v>1</v>
      </c>
      <c r="S378" s="323"/>
      <c r="T378" s="324"/>
      <c r="U378" s="325"/>
      <c r="V378" s="330" t="s">
        <v>225</v>
      </c>
      <c r="W378" s="323"/>
      <c r="X378" s="323"/>
      <c r="Y378" s="323"/>
      <c r="Z378" s="329"/>
      <c r="AA378" s="326"/>
      <c r="AB378" s="324"/>
      <c r="AC378" s="325"/>
      <c r="AD378" s="331"/>
      <c r="AE378" s="327"/>
      <c r="AF378" s="330"/>
      <c r="AG378" s="320"/>
      <c r="AH378" s="332">
        <v>1</v>
      </c>
      <c r="AI378" s="333" t="s">
        <v>229</v>
      </c>
      <c r="AJ378" s="328">
        <v>13</v>
      </c>
      <c r="AK378" s="260">
        <f>IF(AJ378="","",(VLOOKUP(AJ378,償却率表!A:B,2,FALSE)))</f>
        <v>7.6999999999999999E-2</v>
      </c>
      <c r="AL378" s="334" t="s">
        <v>153</v>
      </c>
      <c r="AM378" s="262">
        <f>IF(AL378="","",(VLOOKUP(AL378,PD!G:H,2,FALSE)))</f>
        <v>1</v>
      </c>
      <c r="AN378" s="343">
        <v>36719</v>
      </c>
      <c r="AO378" s="336">
        <v>2000</v>
      </c>
      <c r="AP378" s="337" t="s">
        <v>1085</v>
      </c>
      <c r="AQ378" s="266">
        <v>2000</v>
      </c>
      <c r="AR378" s="267">
        <f t="shared" si="189"/>
        <v>14</v>
      </c>
      <c r="AS378" s="325">
        <v>2013</v>
      </c>
      <c r="AT378" s="338">
        <v>283500500</v>
      </c>
      <c r="AU378" s="339"/>
      <c r="AV378" s="340"/>
      <c r="AW378" s="341"/>
      <c r="AX378" s="330"/>
      <c r="AY378" s="342" t="s">
        <v>309</v>
      </c>
      <c r="AZ378" s="248">
        <f>IF(AY378="","",(VLOOKUP(AY378,PD!J:K,2,FALSE)))</f>
        <v>1</v>
      </c>
      <c r="BA378" s="324">
        <v>2014</v>
      </c>
      <c r="BB378" s="316">
        <f t="shared" si="226"/>
        <v>0</v>
      </c>
      <c r="BC378" s="326"/>
      <c r="BD378" s="323"/>
      <c r="BE378" s="327"/>
      <c r="BF378" s="274">
        <f t="shared" si="190"/>
        <v>0</v>
      </c>
      <c r="BG378" s="275" t="str">
        <f t="shared" si="191"/>
        <v/>
      </c>
      <c r="BH378" s="276" t="str">
        <f t="shared" si="192"/>
        <v/>
      </c>
      <c r="BI378" s="276" t="str">
        <f t="shared" si="193"/>
        <v/>
      </c>
      <c r="BJ378" s="276" t="str">
        <f t="shared" si="194"/>
        <v/>
      </c>
      <c r="BK378" s="276" t="str">
        <f t="shared" si="195"/>
        <v/>
      </c>
      <c r="BL378" s="276" t="str">
        <f t="shared" si="196"/>
        <v/>
      </c>
      <c r="BM378" s="276" t="str">
        <f t="shared" si="197"/>
        <v/>
      </c>
      <c r="BN378" s="276" t="str">
        <f t="shared" si="198"/>
        <v/>
      </c>
      <c r="BO378" s="276" t="str">
        <f t="shared" si="199"/>
        <v/>
      </c>
      <c r="BP378" s="277" t="str">
        <f t="shared" si="200"/>
        <v/>
      </c>
      <c r="BQ378" s="278"/>
      <c r="BR378" s="279"/>
      <c r="BS378" s="280"/>
      <c r="BT378" s="274">
        <f t="shared" si="201"/>
        <v>0</v>
      </c>
      <c r="BU378" s="275" t="str">
        <f t="shared" si="202"/>
        <v/>
      </c>
      <c r="BV378" s="276" t="str">
        <f t="shared" si="203"/>
        <v/>
      </c>
      <c r="BW378" s="276" t="str">
        <f t="shared" si="204"/>
        <v/>
      </c>
      <c r="BX378" s="276" t="str">
        <f t="shared" si="205"/>
        <v/>
      </c>
      <c r="BY378" s="276" t="str">
        <f t="shared" si="206"/>
        <v/>
      </c>
      <c r="BZ378" s="276" t="str">
        <f t="shared" si="207"/>
        <v/>
      </c>
      <c r="CA378" s="276" t="str">
        <f t="shared" si="208"/>
        <v/>
      </c>
      <c r="CB378" s="276" t="str">
        <f t="shared" si="209"/>
        <v/>
      </c>
      <c r="CC378" s="276" t="str">
        <f t="shared" si="210"/>
        <v/>
      </c>
      <c r="CD378" s="276" t="str">
        <f t="shared" si="211"/>
        <v/>
      </c>
      <c r="CE378" s="277" t="str">
        <f t="shared" si="212"/>
        <v/>
      </c>
      <c r="CF378" s="278"/>
      <c r="CG378" s="281"/>
      <c r="CH378" s="281"/>
      <c r="CI378" s="281"/>
      <c r="CJ378" s="280"/>
      <c r="CK378" s="282">
        <f t="shared" si="213"/>
        <v>0</v>
      </c>
      <c r="CL378" s="283">
        <f t="shared" si="214"/>
        <v>283500500</v>
      </c>
      <c r="CM378" s="284">
        <f t="shared" si="215"/>
        <v>0</v>
      </c>
      <c r="CN378" s="284">
        <f t="shared" si="216"/>
        <v>283500499</v>
      </c>
      <c r="CO378" s="284">
        <f t="shared" si="217"/>
        <v>1</v>
      </c>
      <c r="CP378" s="280">
        <f t="shared" si="218"/>
        <v>1</v>
      </c>
      <c r="CQ378" s="285"/>
      <c r="CR378" s="326"/>
      <c r="CS378" s="325"/>
      <c r="CV378" s="291"/>
      <c r="CW378" s="292"/>
      <c r="CX378" s="292"/>
      <c r="CY378" s="292"/>
      <c r="CZ378" s="292"/>
      <c r="DA378" s="292"/>
      <c r="DB378" s="292"/>
      <c r="DC378" s="292"/>
      <c r="DD378" s="292"/>
      <c r="DE378" s="293"/>
      <c r="DF378" s="291"/>
      <c r="DG378" s="292"/>
      <c r="DH378" s="292"/>
      <c r="DI378" s="292"/>
      <c r="DJ378" s="292"/>
      <c r="DK378" s="292"/>
      <c r="DL378" s="292"/>
      <c r="DM378" s="292"/>
      <c r="DN378" s="292"/>
      <c r="DO378" s="292"/>
      <c r="DP378" s="293"/>
      <c r="DQ378" s="141"/>
      <c r="DR378" s="291"/>
      <c r="DS378" s="292"/>
      <c r="DT378" s="292"/>
      <c r="DU378" s="292"/>
      <c r="DV378" s="292"/>
      <c r="DW378" s="292"/>
      <c r="DX378" s="292"/>
      <c r="DY378" s="292"/>
      <c r="DZ378" s="292"/>
      <c r="EA378" s="292"/>
      <c r="EB378" s="292"/>
      <c r="EC378" s="292"/>
      <c r="ED378" s="292"/>
      <c r="EE378" s="292"/>
      <c r="EF378" s="301"/>
      <c r="EG378" s="301"/>
      <c r="EH378" s="301"/>
      <c r="EI378" s="301"/>
      <c r="EJ378" s="301"/>
      <c r="EK378" s="301"/>
      <c r="EL378" s="301"/>
      <c r="EM378" s="301"/>
      <c r="EN378" s="301"/>
      <c r="EO378" s="317"/>
      <c r="EP378" s="301"/>
      <c r="EQ378" s="293"/>
      <c r="ES378" s="288">
        <f t="shared" si="219"/>
        <v>2014</v>
      </c>
      <c r="ET378" s="289">
        <f t="shared" si="220"/>
        <v>0</v>
      </c>
      <c r="EU378" s="290">
        <f t="shared" si="221"/>
        <v>0</v>
      </c>
      <c r="EV378" s="290">
        <f t="shared" si="222"/>
        <v>0</v>
      </c>
      <c r="EW378" s="290">
        <f t="shared" si="223"/>
        <v>0</v>
      </c>
      <c r="EX378" s="291"/>
      <c r="EY378" s="292"/>
      <c r="EZ378" s="292"/>
      <c r="FA378" s="293"/>
      <c r="FB378" s="294">
        <f t="shared" si="224"/>
        <v>0</v>
      </c>
    </row>
    <row r="379" spans="1:158" s="287" customFormat="1" x14ac:dyDescent="0.15">
      <c r="A379" s="296">
        <v>365</v>
      </c>
      <c r="B379" s="320"/>
      <c r="C379" s="321" t="s">
        <v>161</v>
      </c>
      <c r="D379" s="248">
        <f>IF(C379="","",(VLOOKUP(C379,PD!A:B,2,FALSE)))</f>
        <v>12</v>
      </c>
      <c r="E379" s="322" t="s">
        <v>1072</v>
      </c>
      <c r="F379" s="322" t="s">
        <v>403</v>
      </c>
      <c r="G379" s="323" t="s">
        <v>1086</v>
      </c>
      <c r="H379" s="324">
        <v>1</v>
      </c>
      <c r="I379" s="323" t="s">
        <v>405</v>
      </c>
      <c r="J379" s="324">
        <v>1</v>
      </c>
      <c r="K379" s="325"/>
      <c r="L379" s="326"/>
      <c r="M379" s="323" t="s">
        <v>308</v>
      </c>
      <c r="N379" s="327"/>
      <c r="O379" s="328">
        <v>1</v>
      </c>
      <c r="P379" s="324"/>
      <c r="Q379" s="329">
        <v>45</v>
      </c>
      <c r="R379" s="328">
        <v>1</v>
      </c>
      <c r="S379" s="323"/>
      <c r="T379" s="324"/>
      <c r="U379" s="325"/>
      <c r="V379" s="330" t="s">
        <v>225</v>
      </c>
      <c r="W379" s="323"/>
      <c r="X379" s="323"/>
      <c r="Y379" s="323"/>
      <c r="Z379" s="329"/>
      <c r="AA379" s="326"/>
      <c r="AB379" s="324"/>
      <c r="AC379" s="325"/>
      <c r="AD379" s="331"/>
      <c r="AE379" s="327"/>
      <c r="AF379" s="330"/>
      <c r="AG379" s="320"/>
      <c r="AH379" s="332">
        <v>1</v>
      </c>
      <c r="AI379" s="333" t="s">
        <v>229</v>
      </c>
      <c r="AJ379" s="328">
        <v>15</v>
      </c>
      <c r="AK379" s="260">
        <f>IF(AJ379="","",(VLOOKUP(AJ379,償却率表!A:B,2,FALSE)))</f>
        <v>6.7000000000000004E-2</v>
      </c>
      <c r="AL379" s="334" t="s">
        <v>153</v>
      </c>
      <c r="AM379" s="262">
        <f>IF(AL379="","",(VLOOKUP(AL379,PD!G:H,2,FALSE)))</f>
        <v>1</v>
      </c>
      <c r="AN379" s="343">
        <v>40630</v>
      </c>
      <c r="AO379" s="336">
        <v>2010</v>
      </c>
      <c r="AP379" s="337" t="s">
        <v>1087</v>
      </c>
      <c r="AQ379" s="266">
        <v>2010</v>
      </c>
      <c r="AR379" s="267">
        <f t="shared" si="189"/>
        <v>4</v>
      </c>
      <c r="AS379" s="325">
        <v>2025</v>
      </c>
      <c r="AT379" s="338">
        <v>5000100</v>
      </c>
      <c r="AU379" s="339"/>
      <c r="AV379" s="340"/>
      <c r="AW379" s="341"/>
      <c r="AX379" s="330"/>
      <c r="AY379" s="342" t="s">
        <v>309</v>
      </c>
      <c r="AZ379" s="248">
        <f>IF(AY379="","",(VLOOKUP(AY379,PD!J:K,2,FALSE)))</f>
        <v>1</v>
      </c>
      <c r="BA379" s="324">
        <v>2014</v>
      </c>
      <c r="BB379" s="316">
        <f t="shared" si="226"/>
        <v>0</v>
      </c>
      <c r="BC379" s="326"/>
      <c r="BD379" s="323"/>
      <c r="BE379" s="327"/>
      <c r="BF379" s="274">
        <f t="shared" si="190"/>
        <v>0</v>
      </c>
      <c r="BG379" s="275" t="str">
        <f t="shared" si="191"/>
        <v/>
      </c>
      <c r="BH379" s="276" t="str">
        <f t="shared" si="192"/>
        <v/>
      </c>
      <c r="BI379" s="276" t="str">
        <f t="shared" si="193"/>
        <v/>
      </c>
      <c r="BJ379" s="276" t="str">
        <f t="shared" si="194"/>
        <v/>
      </c>
      <c r="BK379" s="276" t="str">
        <f t="shared" si="195"/>
        <v/>
      </c>
      <c r="BL379" s="276" t="str">
        <f t="shared" si="196"/>
        <v/>
      </c>
      <c r="BM379" s="276" t="str">
        <f t="shared" si="197"/>
        <v/>
      </c>
      <c r="BN379" s="276" t="str">
        <f t="shared" si="198"/>
        <v/>
      </c>
      <c r="BO379" s="276" t="str">
        <f t="shared" si="199"/>
        <v/>
      </c>
      <c r="BP379" s="277" t="str">
        <f t="shared" si="200"/>
        <v/>
      </c>
      <c r="BQ379" s="278"/>
      <c r="BR379" s="279"/>
      <c r="BS379" s="280"/>
      <c r="BT379" s="274">
        <f t="shared" si="201"/>
        <v>0</v>
      </c>
      <c r="BU379" s="275" t="str">
        <f t="shared" si="202"/>
        <v/>
      </c>
      <c r="BV379" s="276" t="str">
        <f t="shared" si="203"/>
        <v/>
      </c>
      <c r="BW379" s="276" t="str">
        <f t="shared" si="204"/>
        <v/>
      </c>
      <c r="BX379" s="276" t="str">
        <f t="shared" si="205"/>
        <v/>
      </c>
      <c r="BY379" s="276" t="str">
        <f t="shared" si="206"/>
        <v/>
      </c>
      <c r="BZ379" s="276" t="str">
        <f t="shared" si="207"/>
        <v/>
      </c>
      <c r="CA379" s="276" t="str">
        <f t="shared" si="208"/>
        <v/>
      </c>
      <c r="CB379" s="276" t="str">
        <f t="shared" si="209"/>
        <v/>
      </c>
      <c r="CC379" s="276" t="str">
        <f t="shared" si="210"/>
        <v/>
      </c>
      <c r="CD379" s="276" t="str">
        <f t="shared" si="211"/>
        <v/>
      </c>
      <c r="CE379" s="277" t="str">
        <f t="shared" si="212"/>
        <v/>
      </c>
      <c r="CF379" s="278"/>
      <c r="CG379" s="281"/>
      <c r="CH379" s="281"/>
      <c r="CI379" s="281"/>
      <c r="CJ379" s="280"/>
      <c r="CK379" s="282">
        <f t="shared" si="213"/>
        <v>0</v>
      </c>
      <c r="CL379" s="283">
        <f t="shared" si="214"/>
        <v>5000100</v>
      </c>
      <c r="CM379" s="284">
        <f t="shared" si="215"/>
        <v>335006</v>
      </c>
      <c r="CN379" s="284">
        <f t="shared" si="216"/>
        <v>1340024</v>
      </c>
      <c r="CO379" s="284">
        <f t="shared" si="217"/>
        <v>3660076</v>
      </c>
      <c r="CP379" s="280">
        <f t="shared" si="218"/>
        <v>3995082</v>
      </c>
      <c r="CQ379" s="285"/>
      <c r="CR379" s="326"/>
      <c r="CS379" s="325"/>
      <c r="CV379" s="291"/>
      <c r="CW379" s="292"/>
      <c r="CX379" s="292"/>
      <c r="CY379" s="292"/>
      <c r="CZ379" s="292"/>
      <c r="DA379" s="292"/>
      <c r="DB379" s="292"/>
      <c r="DC379" s="292"/>
      <c r="DD379" s="292"/>
      <c r="DE379" s="293"/>
      <c r="DF379" s="291"/>
      <c r="DG379" s="292"/>
      <c r="DH379" s="292"/>
      <c r="DI379" s="292"/>
      <c r="DJ379" s="292"/>
      <c r="DK379" s="292"/>
      <c r="DL379" s="292"/>
      <c r="DM379" s="292"/>
      <c r="DN379" s="292"/>
      <c r="DO379" s="292"/>
      <c r="DP379" s="293"/>
      <c r="DQ379" s="141"/>
      <c r="DR379" s="291"/>
      <c r="DS379" s="292"/>
      <c r="DT379" s="292"/>
      <c r="DU379" s="292"/>
      <c r="DV379" s="292"/>
      <c r="DW379" s="292"/>
      <c r="DX379" s="292"/>
      <c r="DY379" s="292"/>
      <c r="DZ379" s="292"/>
      <c r="EA379" s="292"/>
      <c r="EB379" s="292"/>
      <c r="EC379" s="292"/>
      <c r="ED379" s="292"/>
      <c r="EE379" s="292"/>
      <c r="EF379" s="301"/>
      <c r="EG379" s="301"/>
      <c r="EH379" s="301"/>
      <c r="EI379" s="301"/>
      <c r="EJ379" s="301"/>
      <c r="EK379" s="301"/>
      <c r="EL379" s="301"/>
      <c r="EM379" s="301"/>
      <c r="EN379" s="301"/>
      <c r="EO379" s="317"/>
      <c r="EP379" s="301"/>
      <c r="EQ379" s="293"/>
      <c r="ES379" s="288">
        <f t="shared" si="219"/>
        <v>2014</v>
      </c>
      <c r="ET379" s="289">
        <f t="shared" si="220"/>
        <v>0</v>
      </c>
      <c r="EU379" s="290">
        <f t="shared" si="221"/>
        <v>0</v>
      </c>
      <c r="EV379" s="290">
        <f t="shared" si="222"/>
        <v>0</v>
      </c>
      <c r="EW379" s="290">
        <f t="shared" si="223"/>
        <v>0</v>
      </c>
      <c r="EX379" s="291"/>
      <c r="EY379" s="292"/>
      <c r="EZ379" s="292"/>
      <c r="FA379" s="293"/>
      <c r="FB379" s="294">
        <f t="shared" si="224"/>
        <v>0</v>
      </c>
    </row>
    <row r="380" spans="1:158" s="287" customFormat="1" x14ac:dyDescent="0.15">
      <c r="A380" s="296">
        <v>366</v>
      </c>
      <c r="B380" s="320"/>
      <c r="C380" s="321" t="s">
        <v>161</v>
      </c>
      <c r="D380" s="248">
        <f>IF(C380="","",(VLOOKUP(C380,PD!A:B,2,FALSE)))</f>
        <v>12</v>
      </c>
      <c r="E380" s="322" t="s">
        <v>1072</v>
      </c>
      <c r="F380" s="322" t="s">
        <v>403</v>
      </c>
      <c r="G380" s="323" t="s">
        <v>1088</v>
      </c>
      <c r="H380" s="324">
        <v>1</v>
      </c>
      <c r="I380" s="323" t="s">
        <v>405</v>
      </c>
      <c r="J380" s="324">
        <v>1</v>
      </c>
      <c r="K380" s="325"/>
      <c r="L380" s="326"/>
      <c r="M380" s="323" t="s">
        <v>308</v>
      </c>
      <c r="N380" s="327"/>
      <c r="O380" s="328">
        <v>1</v>
      </c>
      <c r="P380" s="324"/>
      <c r="Q380" s="329">
        <v>45</v>
      </c>
      <c r="R380" s="328">
        <v>1</v>
      </c>
      <c r="S380" s="323"/>
      <c r="T380" s="324"/>
      <c r="U380" s="325"/>
      <c r="V380" s="330" t="s">
        <v>225</v>
      </c>
      <c r="W380" s="323"/>
      <c r="X380" s="323"/>
      <c r="Y380" s="323"/>
      <c r="Z380" s="329"/>
      <c r="AA380" s="326"/>
      <c r="AB380" s="324"/>
      <c r="AC380" s="325"/>
      <c r="AD380" s="331"/>
      <c r="AE380" s="327"/>
      <c r="AF380" s="330"/>
      <c r="AG380" s="320"/>
      <c r="AH380" s="332">
        <v>1</v>
      </c>
      <c r="AI380" s="333" t="s">
        <v>229</v>
      </c>
      <c r="AJ380" s="328">
        <v>12</v>
      </c>
      <c r="AK380" s="260">
        <f>IF(AJ380="","",(VLOOKUP(AJ380,償却率表!A:B,2,FALSE)))</f>
        <v>8.4000000000000005E-2</v>
      </c>
      <c r="AL380" s="334" t="s">
        <v>153</v>
      </c>
      <c r="AM380" s="262">
        <f>IF(AL380="","",(VLOOKUP(AL380,PD!G:H,2,FALSE)))</f>
        <v>1</v>
      </c>
      <c r="AN380" s="343">
        <v>37406</v>
      </c>
      <c r="AO380" s="336">
        <v>2002</v>
      </c>
      <c r="AP380" s="337" t="s">
        <v>1089</v>
      </c>
      <c r="AQ380" s="266">
        <v>2002</v>
      </c>
      <c r="AR380" s="267">
        <f t="shared" si="189"/>
        <v>12</v>
      </c>
      <c r="AS380" s="325">
        <v>2014</v>
      </c>
      <c r="AT380" s="338">
        <v>2722650</v>
      </c>
      <c r="AU380" s="339"/>
      <c r="AV380" s="340"/>
      <c r="AW380" s="341"/>
      <c r="AX380" s="330"/>
      <c r="AY380" s="342" t="s">
        <v>309</v>
      </c>
      <c r="AZ380" s="248">
        <f>IF(AY380="","",(VLOOKUP(AY380,PD!J:K,2,FALSE)))</f>
        <v>1</v>
      </c>
      <c r="BA380" s="324">
        <v>2014</v>
      </c>
      <c r="BB380" s="316">
        <f t="shared" si="226"/>
        <v>0</v>
      </c>
      <c r="BC380" s="326"/>
      <c r="BD380" s="323"/>
      <c r="BE380" s="327"/>
      <c r="BF380" s="274">
        <f t="shared" si="190"/>
        <v>0</v>
      </c>
      <c r="BG380" s="275" t="str">
        <f t="shared" si="191"/>
        <v/>
      </c>
      <c r="BH380" s="276" t="str">
        <f t="shared" si="192"/>
        <v/>
      </c>
      <c r="BI380" s="276" t="str">
        <f t="shared" si="193"/>
        <v/>
      </c>
      <c r="BJ380" s="276" t="str">
        <f t="shared" si="194"/>
        <v/>
      </c>
      <c r="BK380" s="276" t="str">
        <f t="shared" si="195"/>
        <v/>
      </c>
      <c r="BL380" s="276" t="str">
        <f t="shared" si="196"/>
        <v/>
      </c>
      <c r="BM380" s="276" t="str">
        <f t="shared" si="197"/>
        <v/>
      </c>
      <c r="BN380" s="276" t="str">
        <f t="shared" si="198"/>
        <v/>
      </c>
      <c r="BO380" s="276" t="str">
        <f t="shared" si="199"/>
        <v/>
      </c>
      <c r="BP380" s="277" t="str">
        <f t="shared" si="200"/>
        <v/>
      </c>
      <c r="BQ380" s="278"/>
      <c r="BR380" s="279"/>
      <c r="BS380" s="280"/>
      <c r="BT380" s="274">
        <f t="shared" si="201"/>
        <v>0</v>
      </c>
      <c r="BU380" s="275" t="str">
        <f t="shared" si="202"/>
        <v/>
      </c>
      <c r="BV380" s="276" t="str">
        <f t="shared" si="203"/>
        <v/>
      </c>
      <c r="BW380" s="276" t="str">
        <f t="shared" si="204"/>
        <v/>
      </c>
      <c r="BX380" s="276" t="str">
        <f t="shared" si="205"/>
        <v/>
      </c>
      <c r="BY380" s="276" t="str">
        <f t="shared" si="206"/>
        <v/>
      </c>
      <c r="BZ380" s="276" t="str">
        <f t="shared" si="207"/>
        <v/>
      </c>
      <c r="CA380" s="276" t="str">
        <f t="shared" si="208"/>
        <v/>
      </c>
      <c r="CB380" s="276" t="str">
        <f t="shared" si="209"/>
        <v/>
      </c>
      <c r="CC380" s="276" t="str">
        <f t="shared" si="210"/>
        <v/>
      </c>
      <c r="CD380" s="276" t="str">
        <f t="shared" si="211"/>
        <v/>
      </c>
      <c r="CE380" s="277" t="str">
        <f t="shared" si="212"/>
        <v/>
      </c>
      <c r="CF380" s="278"/>
      <c r="CG380" s="281"/>
      <c r="CH380" s="281"/>
      <c r="CI380" s="281"/>
      <c r="CJ380" s="280"/>
      <c r="CK380" s="282">
        <f t="shared" si="213"/>
        <v>0</v>
      </c>
      <c r="CL380" s="283">
        <f t="shared" si="214"/>
        <v>2722650</v>
      </c>
      <c r="CM380" s="284">
        <f t="shared" si="215"/>
        <v>206927</v>
      </c>
      <c r="CN380" s="284">
        <f t="shared" si="216"/>
        <v>2722649</v>
      </c>
      <c r="CO380" s="284">
        <f t="shared" si="217"/>
        <v>1</v>
      </c>
      <c r="CP380" s="280">
        <f t="shared" si="218"/>
        <v>206928</v>
      </c>
      <c r="CQ380" s="285"/>
      <c r="CR380" s="326"/>
      <c r="CS380" s="325"/>
      <c r="CV380" s="291"/>
      <c r="CW380" s="292"/>
      <c r="CX380" s="292"/>
      <c r="CY380" s="292"/>
      <c r="CZ380" s="292"/>
      <c r="DA380" s="292"/>
      <c r="DB380" s="292"/>
      <c r="DC380" s="292"/>
      <c r="DD380" s="292"/>
      <c r="DE380" s="293"/>
      <c r="DF380" s="291"/>
      <c r="DG380" s="292"/>
      <c r="DH380" s="292"/>
      <c r="DI380" s="292"/>
      <c r="DJ380" s="292"/>
      <c r="DK380" s="292"/>
      <c r="DL380" s="292"/>
      <c r="DM380" s="292"/>
      <c r="DN380" s="292"/>
      <c r="DO380" s="292"/>
      <c r="DP380" s="293"/>
      <c r="DQ380" s="141"/>
      <c r="DR380" s="291"/>
      <c r="DS380" s="292"/>
      <c r="DT380" s="292"/>
      <c r="DU380" s="292"/>
      <c r="DV380" s="292"/>
      <c r="DW380" s="292"/>
      <c r="DX380" s="292"/>
      <c r="DY380" s="292"/>
      <c r="DZ380" s="292"/>
      <c r="EA380" s="292"/>
      <c r="EB380" s="292"/>
      <c r="EC380" s="292"/>
      <c r="ED380" s="292"/>
      <c r="EE380" s="292"/>
      <c r="EF380" s="301"/>
      <c r="EG380" s="301"/>
      <c r="EH380" s="301"/>
      <c r="EI380" s="301"/>
      <c r="EJ380" s="301"/>
      <c r="EK380" s="301"/>
      <c r="EL380" s="301"/>
      <c r="EM380" s="301"/>
      <c r="EN380" s="301"/>
      <c r="EO380" s="317"/>
      <c r="EP380" s="301"/>
      <c r="EQ380" s="293"/>
      <c r="ES380" s="288">
        <f t="shared" si="219"/>
        <v>2014</v>
      </c>
      <c r="ET380" s="289">
        <f t="shared" si="220"/>
        <v>0</v>
      </c>
      <c r="EU380" s="290">
        <f t="shared" si="221"/>
        <v>0</v>
      </c>
      <c r="EV380" s="290">
        <f t="shared" si="222"/>
        <v>0</v>
      </c>
      <c r="EW380" s="290">
        <f t="shared" si="223"/>
        <v>0</v>
      </c>
      <c r="EX380" s="291"/>
      <c r="EY380" s="292"/>
      <c r="EZ380" s="292"/>
      <c r="FA380" s="293"/>
      <c r="FB380" s="294">
        <f t="shared" si="224"/>
        <v>0</v>
      </c>
    </row>
    <row r="381" spans="1:158" s="287" customFormat="1" x14ac:dyDescent="0.15">
      <c r="A381" s="296">
        <v>367</v>
      </c>
      <c r="B381" s="320"/>
      <c r="C381" s="321" t="s">
        <v>161</v>
      </c>
      <c r="D381" s="248">
        <f>IF(C381="","",(VLOOKUP(C381,PD!A:B,2,FALSE)))</f>
        <v>12</v>
      </c>
      <c r="E381" s="322" t="s">
        <v>1072</v>
      </c>
      <c r="F381" s="322" t="s">
        <v>403</v>
      </c>
      <c r="G381" s="323" t="s">
        <v>1090</v>
      </c>
      <c r="H381" s="324">
        <v>1</v>
      </c>
      <c r="I381" s="323" t="s">
        <v>405</v>
      </c>
      <c r="J381" s="324">
        <v>1</v>
      </c>
      <c r="K381" s="325"/>
      <c r="L381" s="326"/>
      <c r="M381" s="323" t="s">
        <v>308</v>
      </c>
      <c r="N381" s="327"/>
      <c r="O381" s="328">
        <v>1</v>
      </c>
      <c r="P381" s="324"/>
      <c r="Q381" s="329">
        <v>45</v>
      </c>
      <c r="R381" s="328">
        <v>1</v>
      </c>
      <c r="S381" s="323"/>
      <c r="T381" s="324"/>
      <c r="U381" s="325"/>
      <c r="V381" s="330" t="s">
        <v>225</v>
      </c>
      <c r="W381" s="323"/>
      <c r="X381" s="323"/>
      <c r="Y381" s="323"/>
      <c r="Z381" s="329"/>
      <c r="AA381" s="326"/>
      <c r="AB381" s="324"/>
      <c r="AC381" s="325"/>
      <c r="AD381" s="331"/>
      <c r="AE381" s="327"/>
      <c r="AF381" s="330"/>
      <c r="AG381" s="320"/>
      <c r="AH381" s="332">
        <v>1</v>
      </c>
      <c r="AI381" s="333" t="s">
        <v>229</v>
      </c>
      <c r="AJ381" s="328">
        <v>15</v>
      </c>
      <c r="AK381" s="260">
        <f>IF(AJ381="","",(VLOOKUP(AJ381,償却率表!A:B,2,FALSE)))</f>
        <v>6.7000000000000004E-2</v>
      </c>
      <c r="AL381" s="334" t="s">
        <v>153</v>
      </c>
      <c r="AM381" s="262">
        <f>IF(AL381="","",(VLOOKUP(AL381,PD!G:H,2,FALSE)))</f>
        <v>1</v>
      </c>
      <c r="AN381" s="343">
        <v>30068</v>
      </c>
      <c r="AO381" s="336">
        <v>1982</v>
      </c>
      <c r="AP381" s="337" t="s">
        <v>1091</v>
      </c>
      <c r="AQ381" s="266">
        <v>1982</v>
      </c>
      <c r="AR381" s="267">
        <f t="shared" si="189"/>
        <v>32</v>
      </c>
      <c r="AS381" s="325">
        <v>1997</v>
      </c>
      <c r="AT381" s="338">
        <v>14421000</v>
      </c>
      <c r="AU381" s="339"/>
      <c r="AV381" s="340"/>
      <c r="AW381" s="341"/>
      <c r="AX381" s="330"/>
      <c r="AY381" s="342" t="s">
        <v>309</v>
      </c>
      <c r="AZ381" s="248">
        <f>IF(AY381="","",(VLOOKUP(AY381,PD!J:K,2,FALSE)))</f>
        <v>1</v>
      </c>
      <c r="BA381" s="324">
        <v>2014</v>
      </c>
      <c r="BB381" s="316">
        <f t="shared" si="226"/>
        <v>0</v>
      </c>
      <c r="BC381" s="326"/>
      <c r="BD381" s="323"/>
      <c r="BE381" s="327"/>
      <c r="BF381" s="274">
        <f t="shared" si="190"/>
        <v>0</v>
      </c>
      <c r="BG381" s="275" t="str">
        <f t="shared" si="191"/>
        <v/>
      </c>
      <c r="BH381" s="276" t="str">
        <f t="shared" si="192"/>
        <v/>
      </c>
      <c r="BI381" s="276" t="str">
        <f t="shared" si="193"/>
        <v/>
      </c>
      <c r="BJ381" s="276" t="str">
        <f t="shared" si="194"/>
        <v/>
      </c>
      <c r="BK381" s="276" t="str">
        <f t="shared" si="195"/>
        <v/>
      </c>
      <c r="BL381" s="276" t="str">
        <f t="shared" si="196"/>
        <v/>
      </c>
      <c r="BM381" s="276" t="str">
        <f t="shared" si="197"/>
        <v/>
      </c>
      <c r="BN381" s="276" t="str">
        <f t="shared" si="198"/>
        <v/>
      </c>
      <c r="BO381" s="276" t="str">
        <f t="shared" si="199"/>
        <v/>
      </c>
      <c r="BP381" s="277" t="str">
        <f t="shared" si="200"/>
        <v/>
      </c>
      <c r="BQ381" s="278"/>
      <c r="BR381" s="279"/>
      <c r="BS381" s="280"/>
      <c r="BT381" s="274">
        <f t="shared" si="201"/>
        <v>0</v>
      </c>
      <c r="BU381" s="275" t="str">
        <f t="shared" si="202"/>
        <v/>
      </c>
      <c r="BV381" s="276" t="str">
        <f t="shared" si="203"/>
        <v/>
      </c>
      <c r="BW381" s="276" t="str">
        <f t="shared" si="204"/>
        <v/>
      </c>
      <c r="BX381" s="276" t="str">
        <f t="shared" si="205"/>
        <v/>
      </c>
      <c r="BY381" s="276" t="str">
        <f t="shared" si="206"/>
        <v/>
      </c>
      <c r="BZ381" s="276" t="str">
        <f t="shared" si="207"/>
        <v/>
      </c>
      <c r="CA381" s="276" t="str">
        <f t="shared" si="208"/>
        <v/>
      </c>
      <c r="CB381" s="276" t="str">
        <f t="shared" si="209"/>
        <v/>
      </c>
      <c r="CC381" s="276" t="str">
        <f t="shared" si="210"/>
        <v/>
      </c>
      <c r="CD381" s="276" t="str">
        <f t="shared" si="211"/>
        <v/>
      </c>
      <c r="CE381" s="277" t="str">
        <f t="shared" si="212"/>
        <v/>
      </c>
      <c r="CF381" s="278"/>
      <c r="CG381" s="281"/>
      <c r="CH381" s="281"/>
      <c r="CI381" s="281"/>
      <c r="CJ381" s="280"/>
      <c r="CK381" s="282">
        <f t="shared" si="213"/>
        <v>0</v>
      </c>
      <c r="CL381" s="283">
        <f t="shared" si="214"/>
        <v>14421000</v>
      </c>
      <c r="CM381" s="284">
        <f t="shared" si="215"/>
        <v>0</v>
      </c>
      <c r="CN381" s="284">
        <f t="shared" si="216"/>
        <v>14420999</v>
      </c>
      <c r="CO381" s="284">
        <f t="shared" si="217"/>
        <v>1</v>
      </c>
      <c r="CP381" s="280">
        <f t="shared" si="218"/>
        <v>1</v>
      </c>
      <c r="CQ381" s="285"/>
      <c r="CR381" s="326"/>
      <c r="CS381" s="325"/>
      <c r="CV381" s="291"/>
      <c r="CW381" s="292"/>
      <c r="CX381" s="292"/>
      <c r="CY381" s="292"/>
      <c r="CZ381" s="292"/>
      <c r="DA381" s="292"/>
      <c r="DB381" s="292"/>
      <c r="DC381" s="292"/>
      <c r="DD381" s="292"/>
      <c r="DE381" s="293"/>
      <c r="DF381" s="291"/>
      <c r="DG381" s="292"/>
      <c r="DH381" s="292"/>
      <c r="DI381" s="292"/>
      <c r="DJ381" s="292"/>
      <c r="DK381" s="292"/>
      <c r="DL381" s="292"/>
      <c r="DM381" s="292"/>
      <c r="DN381" s="292"/>
      <c r="DO381" s="292"/>
      <c r="DP381" s="293"/>
      <c r="DQ381" s="141"/>
      <c r="DR381" s="291"/>
      <c r="DS381" s="292"/>
      <c r="DT381" s="292"/>
      <c r="DU381" s="292"/>
      <c r="DV381" s="292"/>
      <c r="DW381" s="292"/>
      <c r="DX381" s="292"/>
      <c r="DY381" s="292"/>
      <c r="DZ381" s="292"/>
      <c r="EA381" s="292"/>
      <c r="EB381" s="292"/>
      <c r="EC381" s="292"/>
      <c r="ED381" s="292"/>
      <c r="EE381" s="292"/>
      <c r="EF381" s="301"/>
      <c r="EG381" s="301"/>
      <c r="EH381" s="301"/>
      <c r="EI381" s="301"/>
      <c r="EJ381" s="301"/>
      <c r="EK381" s="301"/>
      <c r="EL381" s="301"/>
      <c r="EM381" s="301"/>
      <c r="EN381" s="301"/>
      <c r="EO381" s="317"/>
      <c r="EP381" s="301"/>
      <c r="EQ381" s="293"/>
      <c r="ES381" s="288">
        <f t="shared" si="219"/>
        <v>2014</v>
      </c>
      <c r="ET381" s="289">
        <f t="shared" si="220"/>
        <v>0</v>
      </c>
      <c r="EU381" s="290">
        <f t="shared" si="221"/>
        <v>0</v>
      </c>
      <c r="EV381" s="290">
        <f t="shared" si="222"/>
        <v>0</v>
      </c>
      <c r="EW381" s="290">
        <f t="shared" si="223"/>
        <v>0</v>
      </c>
      <c r="EX381" s="291"/>
      <c r="EY381" s="292"/>
      <c r="EZ381" s="292"/>
      <c r="FA381" s="293"/>
      <c r="FB381" s="294">
        <f t="shared" si="224"/>
        <v>0</v>
      </c>
    </row>
    <row r="382" spans="1:158" s="287" customFormat="1" x14ac:dyDescent="0.15">
      <c r="A382" s="296">
        <v>368</v>
      </c>
      <c r="B382" s="320"/>
      <c r="C382" s="321" t="s">
        <v>161</v>
      </c>
      <c r="D382" s="248">
        <f>IF(C382="","",(VLOOKUP(C382,PD!A:B,2,FALSE)))</f>
        <v>12</v>
      </c>
      <c r="E382" s="322" t="s">
        <v>1072</v>
      </c>
      <c r="F382" s="322" t="s">
        <v>403</v>
      </c>
      <c r="G382" s="323" t="s">
        <v>1092</v>
      </c>
      <c r="H382" s="324">
        <v>1</v>
      </c>
      <c r="I382" s="323" t="s">
        <v>405</v>
      </c>
      <c r="J382" s="324">
        <v>1</v>
      </c>
      <c r="K382" s="325"/>
      <c r="L382" s="326"/>
      <c r="M382" s="323" t="s">
        <v>308</v>
      </c>
      <c r="N382" s="327"/>
      <c r="O382" s="328">
        <v>1</v>
      </c>
      <c r="P382" s="324"/>
      <c r="Q382" s="329">
        <v>45</v>
      </c>
      <c r="R382" s="328">
        <v>1</v>
      </c>
      <c r="S382" s="323"/>
      <c r="T382" s="324"/>
      <c r="U382" s="325"/>
      <c r="V382" s="330" t="s">
        <v>225</v>
      </c>
      <c r="W382" s="323"/>
      <c r="X382" s="323"/>
      <c r="Y382" s="323"/>
      <c r="Z382" s="329"/>
      <c r="AA382" s="326"/>
      <c r="AB382" s="324"/>
      <c r="AC382" s="325"/>
      <c r="AD382" s="331"/>
      <c r="AE382" s="327"/>
      <c r="AF382" s="330"/>
      <c r="AG382" s="320"/>
      <c r="AH382" s="332">
        <v>1</v>
      </c>
      <c r="AI382" s="333" t="s">
        <v>229</v>
      </c>
      <c r="AJ382" s="328">
        <v>50</v>
      </c>
      <c r="AK382" s="260">
        <f>IF(AJ382="","",(VLOOKUP(AJ382,償却率表!A:B,2,FALSE)))</f>
        <v>0.02</v>
      </c>
      <c r="AL382" s="334" t="s">
        <v>153</v>
      </c>
      <c r="AM382" s="262">
        <f>IF(AL382="","",(VLOOKUP(AL382,PD!G:H,2,FALSE)))</f>
        <v>1</v>
      </c>
      <c r="AN382" s="343">
        <v>38300</v>
      </c>
      <c r="AO382" s="336">
        <v>2004</v>
      </c>
      <c r="AP382" s="337" t="s">
        <v>1093</v>
      </c>
      <c r="AQ382" s="266">
        <v>2004</v>
      </c>
      <c r="AR382" s="267">
        <f t="shared" si="189"/>
        <v>10</v>
      </c>
      <c r="AS382" s="325">
        <v>2054</v>
      </c>
      <c r="AT382" s="338">
        <v>3675000</v>
      </c>
      <c r="AU382" s="339"/>
      <c r="AV382" s="340"/>
      <c r="AW382" s="341"/>
      <c r="AX382" s="330"/>
      <c r="AY382" s="342" t="s">
        <v>309</v>
      </c>
      <c r="AZ382" s="248">
        <f>IF(AY382="","",(VLOOKUP(AY382,PD!J:K,2,FALSE)))</f>
        <v>1</v>
      </c>
      <c r="BA382" s="324">
        <v>2014</v>
      </c>
      <c r="BB382" s="316">
        <f t="shared" si="226"/>
        <v>0</v>
      </c>
      <c r="BC382" s="326"/>
      <c r="BD382" s="323"/>
      <c r="BE382" s="327"/>
      <c r="BF382" s="274">
        <f t="shared" si="190"/>
        <v>0</v>
      </c>
      <c r="BG382" s="275" t="str">
        <f t="shared" si="191"/>
        <v/>
      </c>
      <c r="BH382" s="276" t="str">
        <f t="shared" si="192"/>
        <v/>
      </c>
      <c r="BI382" s="276" t="str">
        <f t="shared" si="193"/>
        <v/>
      </c>
      <c r="BJ382" s="276" t="str">
        <f t="shared" si="194"/>
        <v/>
      </c>
      <c r="BK382" s="276" t="str">
        <f t="shared" si="195"/>
        <v/>
      </c>
      <c r="BL382" s="276" t="str">
        <f t="shared" si="196"/>
        <v/>
      </c>
      <c r="BM382" s="276" t="str">
        <f t="shared" si="197"/>
        <v/>
      </c>
      <c r="BN382" s="276" t="str">
        <f t="shared" si="198"/>
        <v/>
      </c>
      <c r="BO382" s="276" t="str">
        <f t="shared" si="199"/>
        <v/>
      </c>
      <c r="BP382" s="277" t="str">
        <f t="shared" si="200"/>
        <v/>
      </c>
      <c r="BQ382" s="278"/>
      <c r="BR382" s="279"/>
      <c r="BS382" s="280"/>
      <c r="BT382" s="274">
        <f t="shared" si="201"/>
        <v>0</v>
      </c>
      <c r="BU382" s="275" t="str">
        <f t="shared" si="202"/>
        <v/>
      </c>
      <c r="BV382" s="276" t="str">
        <f t="shared" si="203"/>
        <v/>
      </c>
      <c r="BW382" s="276" t="str">
        <f t="shared" si="204"/>
        <v/>
      </c>
      <c r="BX382" s="276" t="str">
        <f t="shared" si="205"/>
        <v/>
      </c>
      <c r="BY382" s="276" t="str">
        <f t="shared" si="206"/>
        <v/>
      </c>
      <c r="BZ382" s="276" t="str">
        <f t="shared" si="207"/>
        <v/>
      </c>
      <c r="CA382" s="276" t="str">
        <f t="shared" si="208"/>
        <v/>
      </c>
      <c r="CB382" s="276" t="str">
        <f t="shared" si="209"/>
        <v/>
      </c>
      <c r="CC382" s="276" t="str">
        <f t="shared" si="210"/>
        <v/>
      </c>
      <c r="CD382" s="276" t="str">
        <f t="shared" si="211"/>
        <v/>
      </c>
      <c r="CE382" s="277" t="str">
        <f t="shared" si="212"/>
        <v/>
      </c>
      <c r="CF382" s="278"/>
      <c r="CG382" s="281"/>
      <c r="CH382" s="281"/>
      <c r="CI382" s="281"/>
      <c r="CJ382" s="280"/>
      <c r="CK382" s="282">
        <f t="shared" si="213"/>
        <v>0</v>
      </c>
      <c r="CL382" s="283">
        <f t="shared" si="214"/>
        <v>3675000</v>
      </c>
      <c r="CM382" s="284">
        <f t="shared" si="215"/>
        <v>73500</v>
      </c>
      <c r="CN382" s="284">
        <f t="shared" si="216"/>
        <v>735000</v>
      </c>
      <c r="CO382" s="284">
        <f t="shared" si="217"/>
        <v>2940000</v>
      </c>
      <c r="CP382" s="280">
        <f t="shared" si="218"/>
        <v>3013500</v>
      </c>
      <c r="CQ382" s="285"/>
      <c r="CR382" s="326"/>
      <c r="CS382" s="325"/>
      <c r="CV382" s="291"/>
      <c r="CW382" s="292"/>
      <c r="CX382" s="292"/>
      <c r="CY382" s="292"/>
      <c r="CZ382" s="292"/>
      <c r="DA382" s="292"/>
      <c r="DB382" s="292"/>
      <c r="DC382" s="292"/>
      <c r="DD382" s="292"/>
      <c r="DE382" s="293"/>
      <c r="DF382" s="291"/>
      <c r="DG382" s="292"/>
      <c r="DH382" s="292"/>
      <c r="DI382" s="292"/>
      <c r="DJ382" s="292"/>
      <c r="DK382" s="292"/>
      <c r="DL382" s="292"/>
      <c r="DM382" s="292"/>
      <c r="DN382" s="292"/>
      <c r="DO382" s="292"/>
      <c r="DP382" s="293"/>
      <c r="DQ382" s="141"/>
      <c r="DR382" s="291"/>
      <c r="DS382" s="292"/>
      <c r="DT382" s="292"/>
      <c r="DU382" s="292"/>
      <c r="DV382" s="292"/>
      <c r="DW382" s="292"/>
      <c r="DX382" s="292"/>
      <c r="DY382" s="292"/>
      <c r="DZ382" s="292"/>
      <c r="EA382" s="292"/>
      <c r="EB382" s="292"/>
      <c r="EC382" s="292"/>
      <c r="ED382" s="292"/>
      <c r="EE382" s="292"/>
      <c r="EF382" s="301"/>
      <c r="EG382" s="301"/>
      <c r="EH382" s="301"/>
      <c r="EI382" s="301"/>
      <c r="EJ382" s="301"/>
      <c r="EK382" s="301"/>
      <c r="EL382" s="301"/>
      <c r="EM382" s="301"/>
      <c r="EN382" s="301"/>
      <c r="EO382" s="317"/>
      <c r="EP382" s="301"/>
      <c r="EQ382" s="293"/>
      <c r="ES382" s="288">
        <f t="shared" si="219"/>
        <v>2014</v>
      </c>
      <c r="ET382" s="289">
        <f t="shared" si="220"/>
        <v>0</v>
      </c>
      <c r="EU382" s="290">
        <f t="shared" si="221"/>
        <v>0</v>
      </c>
      <c r="EV382" s="290">
        <f t="shared" si="222"/>
        <v>0</v>
      </c>
      <c r="EW382" s="290">
        <f t="shared" si="223"/>
        <v>0</v>
      </c>
      <c r="EX382" s="291"/>
      <c r="EY382" s="292"/>
      <c r="EZ382" s="292"/>
      <c r="FA382" s="293"/>
      <c r="FB382" s="294">
        <f t="shared" si="224"/>
        <v>0</v>
      </c>
    </row>
    <row r="383" spans="1:158" s="287" customFormat="1" x14ac:dyDescent="0.15">
      <c r="A383" s="296">
        <v>369</v>
      </c>
      <c r="B383" s="320"/>
      <c r="C383" s="321" t="s">
        <v>161</v>
      </c>
      <c r="D383" s="248">
        <f>IF(C383="","",(VLOOKUP(C383,PD!A:B,2,FALSE)))</f>
        <v>12</v>
      </c>
      <c r="E383" s="322" t="s">
        <v>1072</v>
      </c>
      <c r="F383" s="322" t="s">
        <v>403</v>
      </c>
      <c r="G383" s="323" t="s">
        <v>1094</v>
      </c>
      <c r="H383" s="324">
        <v>1</v>
      </c>
      <c r="I383" s="323" t="s">
        <v>405</v>
      </c>
      <c r="J383" s="324">
        <v>1</v>
      </c>
      <c r="K383" s="325"/>
      <c r="L383" s="326"/>
      <c r="M383" s="323" t="s">
        <v>308</v>
      </c>
      <c r="N383" s="327"/>
      <c r="O383" s="328">
        <v>1</v>
      </c>
      <c r="P383" s="324"/>
      <c r="Q383" s="329">
        <v>45</v>
      </c>
      <c r="R383" s="328">
        <v>1</v>
      </c>
      <c r="S383" s="323"/>
      <c r="T383" s="324"/>
      <c r="U383" s="325"/>
      <c r="V383" s="330" t="s">
        <v>225</v>
      </c>
      <c r="W383" s="323"/>
      <c r="X383" s="323"/>
      <c r="Y383" s="323"/>
      <c r="Z383" s="329"/>
      <c r="AA383" s="326"/>
      <c r="AB383" s="324"/>
      <c r="AC383" s="325"/>
      <c r="AD383" s="331"/>
      <c r="AE383" s="327"/>
      <c r="AF383" s="330"/>
      <c r="AG383" s="320"/>
      <c r="AH383" s="332">
        <v>1</v>
      </c>
      <c r="AI383" s="333" t="s">
        <v>229</v>
      </c>
      <c r="AJ383" s="328">
        <v>9</v>
      </c>
      <c r="AK383" s="260">
        <f>IF(AJ383="","",(VLOOKUP(AJ383,償却率表!A:B,2,FALSE)))</f>
        <v>0.112</v>
      </c>
      <c r="AL383" s="334" t="s">
        <v>153</v>
      </c>
      <c r="AM383" s="262">
        <f>IF(AL383="","",(VLOOKUP(AL383,PD!G:H,2,FALSE)))</f>
        <v>1</v>
      </c>
      <c r="AN383" s="343">
        <v>41141</v>
      </c>
      <c r="AO383" s="336">
        <v>2012</v>
      </c>
      <c r="AP383" s="337" t="s">
        <v>1095</v>
      </c>
      <c r="AQ383" s="266">
        <v>2012</v>
      </c>
      <c r="AR383" s="267">
        <f t="shared" ref="AR383:AR388" si="227">IF(AND(AQ383=0,AM383=3),"",IF(AQ383="","",$A$1-AQ383))</f>
        <v>2</v>
      </c>
      <c r="AS383" s="325">
        <v>2021</v>
      </c>
      <c r="AT383" s="338">
        <v>13440000</v>
      </c>
      <c r="AU383" s="339"/>
      <c r="AV383" s="340"/>
      <c r="AW383" s="341"/>
      <c r="AX383" s="330"/>
      <c r="AY383" s="342" t="s">
        <v>309</v>
      </c>
      <c r="AZ383" s="248">
        <f>IF(AY383="","",(VLOOKUP(AY383,PD!J:K,2,FALSE)))</f>
        <v>1</v>
      </c>
      <c r="BA383" s="324">
        <v>2014</v>
      </c>
      <c r="BB383" s="316">
        <f t="shared" si="226"/>
        <v>0</v>
      </c>
      <c r="BC383" s="326"/>
      <c r="BD383" s="323"/>
      <c r="BE383" s="327"/>
      <c r="BF383" s="274">
        <f t="shared" si="190"/>
        <v>0</v>
      </c>
      <c r="BG383" s="275" t="str">
        <f t="shared" si="191"/>
        <v/>
      </c>
      <c r="BH383" s="276" t="str">
        <f t="shared" si="192"/>
        <v/>
      </c>
      <c r="BI383" s="276" t="str">
        <f t="shared" si="193"/>
        <v/>
      </c>
      <c r="BJ383" s="276" t="str">
        <f t="shared" si="194"/>
        <v/>
      </c>
      <c r="BK383" s="276" t="str">
        <f t="shared" si="195"/>
        <v/>
      </c>
      <c r="BL383" s="276" t="str">
        <f t="shared" si="196"/>
        <v/>
      </c>
      <c r="BM383" s="276" t="str">
        <f t="shared" si="197"/>
        <v/>
      </c>
      <c r="BN383" s="276" t="str">
        <f t="shared" si="198"/>
        <v/>
      </c>
      <c r="BO383" s="276" t="str">
        <f t="shared" si="199"/>
        <v/>
      </c>
      <c r="BP383" s="277" t="str">
        <f t="shared" si="200"/>
        <v/>
      </c>
      <c r="BQ383" s="278"/>
      <c r="BR383" s="279"/>
      <c r="BS383" s="280"/>
      <c r="BT383" s="274">
        <f t="shared" si="201"/>
        <v>0</v>
      </c>
      <c r="BU383" s="275" t="str">
        <f t="shared" si="202"/>
        <v/>
      </c>
      <c r="BV383" s="276" t="str">
        <f t="shared" si="203"/>
        <v/>
      </c>
      <c r="BW383" s="276" t="str">
        <f t="shared" si="204"/>
        <v/>
      </c>
      <c r="BX383" s="276" t="str">
        <f t="shared" si="205"/>
        <v/>
      </c>
      <c r="BY383" s="276" t="str">
        <f t="shared" si="206"/>
        <v/>
      </c>
      <c r="BZ383" s="276" t="str">
        <f t="shared" si="207"/>
        <v/>
      </c>
      <c r="CA383" s="276" t="str">
        <f t="shared" si="208"/>
        <v/>
      </c>
      <c r="CB383" s="276" t="str">
        <f t="shared" si="209"/>
        <v/>
      </c>
      <c r="CC383" s="276" t="str">
        <f t="shared" si="210"/>
        <v/>
      </c>
      <c r="CD383" s="276" t="str">
        <f t="shared" si="211"/>
        <v/>
      </c>
      <c r="CE383" s="277" t="str">
        <f t="shared" si="212"/>
        <v/>
      </c>
      <c r="CF383" s="278"/>
      <c r="CG383" s="281"/>
      <c r="CH383" s="281"/>
      <c r="CI383" s="281"/>
      <c r="CJ383" s="280"/>
      <c r="CK383" s="282">
        <f t="shared" si="213"/>
        <v>0</v>
      </c>
      <c r="CL383" s="283">
        <f t="shared" si="214"/>
        <v>13440000</v>
      </c>
      <c r="CM383" s="284">
        <f t="shared" si="215"/>
        <v>1505280</v>
      </c>
      <c r="CN383" s="284">
        <f t="shared" si="216"/>
        <v>3010560</v>
      </c>
      <c r="CO383" s="284">
        <f t="shared" si="217"/>
        <v>10429440</v>
      </c>
      <c r="CP383" s="280">
        <f t="shared" si="218"/>
        <v>11934720</v>
      </c>
      <c r="CQ383" s="285"/>
      <c r="CR383" s="326"/>
      <c r="CS383" s="325"/>
      <c r="CV383" s="291"/>
      <c r="CW383" s="292"/>
      <c r="CX383" s="292"/>
      <c r="CY383" s="292"/>
      <c r="CZ383" s="292"/>
      <c r="DA383" s="292"/>
      <c r="DB383" s="292"/>
      <c r="DC383" s="292"/>
      <c r="DD383" s="292"/>
      <c r="DE383" s="293"/>
      <c r="DF383" s="291"/>
      <c r="DG383" s="292"/>
      <c r="DH383" s="292"/>
      <c r="DI383" s="292"/>
      <c r="DJ383" s="292"/>
      <c r="DK383" s="292"/>
      <c r="DL383" s="292"/>
      <c r="DM383" s="292"/>
      <c r="DN383" s="292"/>
      <c r="DO383" s="292"/>
      <c r="DP383" s="293"/>
      <c r="DQ383" s="141"/>
      <c r="DR383" s="291"/>
      <c r="DS383" s="292"/>
      <c r="DT383" s="292"/>
      <c r="DU383" s="292"/>
      <c r="DV383" s="292"/>
      <c r="DW383" s="292"/>
      <c r="DX383" s="292"/>
      <c r="DY383" s="292"/>
      <c r="DZ383" s="292"/>
      <c r="EA383" s="292"/>
      <c r="EB383" s="292"/>
      <c r="EC383" s="292"/>
      <c r="ED383" s="292"/>
      <c r="EE383" s="292"/>
      <c r="EF383" s="301"/>
      <c r="EG383" s="301"/>
      <c r="EH383" s="301"/>
      <c r="EI383" s="301"/>
      <c r="EJ383" s="301"/>
      <c r="EK383" s="301"/>
      <c r="EL383" s="301"/>
      <c r="EM383" s="301"/>
      <c r="EN383" s="301"/>
      <c r="EO383" s="317"/>
      <c r="EP383" s="301"/>
      <c r="EQ383" s="293"/>
      <c r="ES383" s="288">
        <f t="shared" si="219"/>
        <v>2014</v>
      </c>
      <c r="ET383" s="289">
        <f t="shared" si="220"/>
        <v>0</v>
      </c>
      <c r="EU383" s="290">
        <f t="shared" si="221"/>
        <v>0</v>
      </c>
      <c r="EV383" s="290">
        <f t="shared" si="222"/>
        <v>0</v>
      </c>
      <c r="EW383" s="290">
        <f t="shared" si="223"/>
        <v>0</v>
      </c>
      <c r="EX383" s="291"/>
      <c r="EY383" s="292"/>
      <c r="EZ383" s="292"/>
      <c r="FA383" s="293"/>
      <c r="FB383" s="294">
        <f t="shared" si="224"/>
        <v>0</v>
      </c>
    </row>
    <row r="384" spans="1:158" s="287" customFormat="1" x14ac:dyDescent="0.15">
      <c r="A384" s="296">
        <v>370</v>
      </c>
      <c r="B384" s="320"/>
      <c r="C384" s="321" t="s">
        <v>161</v>
      </c>
      <c r="D384" s="248">
        <f>IF(C384="","",(VLOOKUP(C384,PD!A:B,2,FALSE)))</f>
        <v>12</v>
      </c>
      <c r="E384" s="322" t="s">
        <v>1072</v>
      </c>
      <c r="F384" s="322" t="s">
        <v>424</v>
      </c>
      <c r="G384" s="323" t="s">
        <v>1096</v>
      </c>
      <c r="H384" s="324">
        <v>7</v>
      </c>
      <c r="I384" s="323" t="s">
        <v>426</v>
      </c>
      <c r="J384" s="324">
        <v>1</v>
      </c>
      <c r="K384" s="325"/>
      <c r="L384" s="326"/>
      <c r="M384" s="323" t="s">
        <v>416</v>
      </c>
      <c r="N384" s="327"/>
      <c r="O384" s="328">
        <v>1</v>
      </c>
      <c r="P384" s="324"/>
      <c r="Q384" s="329">
        <v>39</v>
      </c>
      <c r="R384" s="328">
        <v>1</v>
      </c>
      <c r="S384" s="323"/>
      <c r="T384" s="324"/>
      <c r="U384" s="325"/>
      <c r="V384" s="330" t="s">
        <v>225</v>
      </c>
      <c r="W384" s="323"/>
      <c r="X384" s="323"/>
      <c r="Y384" s="323"/>
      <c r="Z384" s="329"/>
      <c r="AA384" s="326"/>
      <c r="AB384" s="324"/>
      <c r="AC384" s="325"/>
      <c r="AD384" s="331"/>
      <c r="AE384" s="327"/>
      <c r="AF384" s="330">
        <v>1</v>
      </c>
      <c r="AG384" s="320">
        <v>31</v>
      </c>
      <c r="AH384" s="332">
        <v>70</v>
      </c>
      <c r="AI384" s="333" t="s">
        <v>407</v>
      </c>
      <c r="AJ384" s="328">
        <v>25</v>
      </c>
      <c r="AK384" s="260">
        <f>IF(AJ384="","",(VLOOKUP(AJ384,償却率表!A:B,2,FALSE)))</f>
        <v>0.04</v>
      </c>
      <c r="AL384" s="334" t="s">
        <v>153</v>
      </c>
      <c r="AM384" s="262">
        <f>IF(AL384="","",(VLOOKUP(AL384,PD!G:H,2,FALSE)))</f>
        <v>1</v>
      </c>
      <c r="AN384" s="335"/>
      <c r="AO384" s="336">
        <v>2014</v>
      </c>
      <c r="AP384" s="337"/>
      <c r="AQ384" s="266">
        <v>2014</v>
      </c>
      <c r="AR384" s="267">
        <f t="shared" si="227"/>
        <v>0</v>
      </c>
      <c r="AS384" s="325" t="e">
        <v>#N/A</v>
      </c>
      <c r="AT384" s="338">
        <v>18900000</v>
      </c>
      <c r="AU384" s="339"/>
      <c r="AV384" s="340"/>
      <c r="AW384" s="341"/>
      <c r="AX384" s="330"/>
      <c r="AY384" s="342" t="s">
        <v>309</v>
      </c>
      <c r="AZ384" s="248">
        <f>IF(AY384="","",(VLOOKUP(AY384,PD!J:K,2,FALSE)))</f>
        <v>1</v>
      </c>
      <c r="BA384" s="324">
        <v>2014</v>
      </c>
      <c r="BB384" s="316">
        <f t="shared" si="226"/>
        <v>0</v>
      </c>
      <c r="BC384" s="326"/>
      <c r="BD384" s="323"/>
      <c r="BE384" s="327"/>
      <c r="BF384" s="274">
        <f t="shared" si="190"/>
        <v>0</v>
      </c>
      <c r="BG384" s="275" t="str">
        <f t="shared" si="191"/>
        <v/>
      </c>
      <c r="BH384" s="276" t="str">
        <f t="shared" si="192"/>
        <v/>
      </c>
      <c r="BI384" s="276" t="str">
        <f t="shared" si="193"/>
        <v/>
      </c>
      <c r="BJ384" s="276" t="str">
        <f t="shared" si="194"/>
        <v/>
      </c>
      <c r="BK384" s="276" t="str">
        <f t="shared" si="195"/>
        <v/>
      </c>
      <c r="BL384" s="276" t="str">
        <f t="shared" si="196"/>
        <v/>
      </c>
      <c r="BM384" s="276" t="str">
        <f t="shared" si="197"/>
        <v/>
      </c>
      <c r="BN384" s="276" t="str">
        <f t="shared" si="198"/>
        <v/>
      </c>
      <c r="BO384" s="276" t="str">
        <f t="shared" si="199"/>
        <v/>
      </c>
      <c r="BP384" s="277" t="str">
        <f t="shared" si="200"/>
        <v/>
      </c>
      <c r="BQ384" s="278"/>
      <c r="BR384" s="279"/>
      <c r="BS384" s="280"/>
      <c r="BT384" s="274">
        <f t="shared" si="201"/>
        <v>0</v>
      </c>
      <c r="BU384" s="275" t="str">
        <f t="shared" si="202"/>
        <v/>
      </c>
      <c r="BV384" s="276" t="str">
        <f t="shared" si="203"/>
        <v/>
      </c>
      <c r="BW384" s="276" t="str">
        <f t="shared" si="204"/>
        <v/>
      </c>
      <c r="BX384" s="276" t="str">
        <f t="shared" si="205"/>
        <v/>
      </c>
      <c r="BY384" s="276" t="str">
        <f t="shared" si="206"/>
        <v/>
      </c>
      <c r="BZ384" s="276" t="str">
        <f t="shared" si="207"/>
        <v/>
      </c>
      <c r="CA384" s="276" t="str">
        <f t="shared" si="208"/>
        <v/>
      </c>
      <c r="CB384" s="276" t="str">
        <f t="shared" si="209"/>
        <v/>
      </c>
      <c r="CC384" s="276" t="str">
        <f t="shared" si="210"/>
        <v/>
      </c>
      <c r="CD384" s="276" t="str">
        <f t="shared" si="211"/>
        <v/>
      </c>
      <c r="CE384" s="277" t="str">
        <f t="shared" si="212"/>
        <v/>
      </c>
      <c r="CF384" s="278"/>
      <c r="CG384" s="281"/>
      <c r="CH384" s="281"/>
      <c r="CI384" s="281"/>
      <c r="CJ384" s="280"/>
      <c r="CK384" s="282">
        <f t="shared" si="213"/>
        <v>0</v>
      </c>
      <c r="CL384" s="283">
        <f t="shared" si="214"/>
        <v>18900000</v>
      </c>
      <c r="CM384" s="284">
        <f t="shared" si="215"/>
        <v>0</v>
      </c>
      <c r="CN384" s="284">
        <f t="shared" si="216"/>
        <v>0</v>
      </c>
      <c r="CO384" s="284">
        <f t="shared" si="217"/>
        <v>18900000</v>
      </c>
      <c r="CP384" s="280">
        <f t="shared" si="218"/>
        <v>18900000</v>
      </c>
      <c r="CQ384" s="285"/>
      <c r="CR384" s="326"/>
      <c r="CS384" s="325"/>
      <c r="CV384" s="291"/>
      <c r="CW384" s="292"/>
      <c r="CX384" s="292"/>
      <c r="CY384" s="292"/>
      <c r="CZ384" s="292"/>
      <c r="DA384" s="292"/>
      <c r="DB384" s="292"/>
      <c r="DC384" s="292"/>
      <c r="DD384" s="292"/>
      <c r="DE384" s="293"/>
      <c r="DF384" s="291"/>
      <c r="DG384" s="292"/>
      <c r="DH384" s="292"/>
      <c r="DI384" s="292"/>
      <c r="DJ384" s="292"/>
      <c r="DK384" s="292"/>
      <c r="DL384" s="292"/>
      <c r="DM384" s="292"/>
      <c r="DN384" s="292"/>
      <c r="DO384" s="292"/>
      <c r="DP384" s="293"/>
      <c r="DQ384" s="141"/>
      <c r="DR384" s="291"/>
      <c r="DS384" s="292"/>
      <c r="DT384" s="292"/>
      <c r="DU384" s="292"/>
      <c r="DV384" s="292"/>
      <c r="DW384" s="292"/>
      <c r="DX384" s="292"/>
      <c r="DY384" s="292"/>
      <c r="DZ384" s="292"/>
      <c r="EA384" s="292"/>
      <c r="EB384" s="292"/>
      <c r="EC384" s="292"/>
      <c r="ED384" s="292"/>
      <c r="EE384" s="292"/>
      <c r="EF384" s="301"/>
      <c r="EG384" s="301"/>
      <c r="EH384" s="301"/>
      <c r="EI384" s="301"/>
      <c r="EJ384" s="301"/>
      <c r="EK384" s="301"/>
      <c r="EL384" s="301"/>
      <c r="EM384" s="301"/>
      <c r="EN384" s="301"/>
      <c r="EO384" s="317"/>
      <c r="EP384" s="301"/>
      <c r="EQ384" s="293"/>
      <c r="ES384" s="288">
        <f t="shared" si="219"/>
        <v>2014</v>
      </c>
      <c r="ET384" s="289">
        <f t="shared" si="220"/>
        <v>0</v>
      </c>
      <c r="EU384" s="290">
        <f t="shared" si="221"/>
        <v>0</v>
      </c>
      <c r="EV384" s="290">
        <f t="shared" si="222"/>
        <v>0</v>
      </c>
      <c r="EW384" s="290">
        <f t="shared" si="223"/>
        <v>0</v>
      </c>
      <c r="EX384" s="291"/>
      <c r="EY384" s="292"/>
      <c r="EZ384" s="292"/>
      <c r="FA384" s="293"/>
      <c r="FB384" s="294">
        <f t="shared" si="224"/>
        <v>0</v>
      </c>
    </row>
    <row r="385" spans="1:158" s="287" customFormat="1" x14ac:dyDescent="0.15">
      <c r="A385" s="296">
        <v>371</v>
      </c>
      <c r="B385" s="320"/>
      <c r="C385" s="321" t="s">
        <v>1097</v>
      </c>
      <c r="D385" s="248">
        <f>IF(C385="","",(VLOOKUP(C385,PD!A:B,2,FALSE)))</f>
        <v>12</v>
      </c>
      <c r="E385" s="322" t="s">
        <v>1072</v>
      </c>
      <c r="F385" s="322" t="s">
        <v>424</v>
      </c>
      <c r="G385" s="323" t="s">
        <v>1098</v>
      </c>
      <c r="H385" s="324">
        <v>7</v>
      </c>
      <c r="I385" s="323" t="s">
        <v>426</v>
      </c>
      <c r="J385" s="324">
        <v>1</v>
      </c>
      <c r="K385" s="325"/>
      <c r="L385" s="326"/>
      <c r="M385" s="323" t="s">
        <v>416</v>
      </c>
      <c r="N385" s="327"/>
      <c r="O385" s="328">
        <v>1</v>
      </c>
      <c r="P385" s="324"/>
      <c r="Q385" s="329">
        <v>39</v>
      </c>
      <c r="R385" s="328">
        <v>1</v>
      </c>
      <c r="S385" s="323"/>
      <c r="T385" s="324"/>
      <c r="U385" s="325"/>
      <c r="V385" s="330" t="s">
        <v>225</v>
      </c>
      <c r="W385" s="323"/>
      <c r="X385" s="323"/>
      <c r="Y385" s="323"/>
      <c r="Z385" s="329"/>
      <c r="AA385" s="326"/>
      <c r="AB385" s="324"/>
      <c r="AC385" s="325"/>
      <c r="AD385" s="331"/>
      <c r="AE385" s="327"/>
      <c r="AF385" s="330"/>
      <c r="AG385" s="320"/>
      <c r="AH385" s="332">
        <v>1</v>
      </c>
      <c r="AI385" s="333" t="s">
        <v>229</v>
      </c>
      <c r="AJ385" s="328">
        <v>15</v>
      </c>
      <c r="AK385" s="260">
        <f>IF(AJ385="","",(VLOOKUP(AJ385,償却率表!A:B,2,FALSE)))</f>
        <v>6.7000000000000004E-2</v>
      </c>
      <c r="AL385" s="334" t="s">
        <v>153</v>
      </c>
      <c r="AM385" s="262">
        <f>IF(AL385="","",(VLOOKUP(AL385,PD!G:H,2,FALSE)))</f>
        <v>1</v>
      </c>
      <c r="AN385" s="335"/>
      <c r="AO385" s="336">
        <v>2014</v>
      </c>
      <c r="AP385" s="337"/>
      <c r="AQ385" s="266">
        <v>2014</v>
      </c>
      <c r="AR385" s="267">
        <f t="shared" si="227"/>
        <v>0</v>
      </c>
      <c r="AS385" s="325" t="s">
        <v>226</v>
      </c>
      <c r="AT385" s="338">
        <v>58644000</v>
      </c>
      <c r="AU385" s="339"/>
      <c r="AV385" s="340"/>
      <c r="AW385" s="341"/>
      <c r="AX385" s="330"/>
      <c r="AY385" s="342" t="s">
        <v>309</v>
      </c>
      <c r="AZ385" s="248">
        <f>IF(AY385="","",(VLOOKUP(AY385,PD!J:K,2,FALSE)))</f>
        <v>1</v>
      </c>
      <c r="BA385" s="324">
        <v>2014</v>
      </c>
      <c r="BB385" s="316">
        <f t="shared" si="226"/>
        <v>0</v>
      </c>
      <c r="BC385" s="326"/>
      <c r="BD385" s="323"/>
      <c r="BE385" s="327"/>
      <c r="BF385" s="274">
        <f t="shared" si="190"/>
        <v>0</v>
      </c>
      <c r="BG385" s="275" t="str">
        <f t="shared" si="191"/>
        <v/>
      </c>
      <c r="BH385" s="276" t="str">
        <f t="shared" si="192"/>
        <v/>
      </c>
      <c r="BI385" s="276" t="str">
        <f t="shared" si="193"/>
        <v/>
      </c>
      <c r="BJ385" s="276" t="str">
        <f t="shared" si="194"/>
        <v/>
      </c>
      <c r="BK385" s="276" t="str">
        <f t="shared" si="195"/>
        <v/>
      </c>
      <c r="BL385" s="276" t="str">
        <f t="shared" si="196"/>
        <v/>
      </c>
      <c r="BM385" s="276" t="str">
        <f t="shared" si="197"/>
        <v/>
      </c>
      <c r="BN385" s="276" t="str">
        <f t="shared" si="198"/>
        <v/>
      </c>
      <c r="BO385" s="276" t="str">
        <f t="shared" si="199"/>
        <v/>
      </c>
      <c r="BP385" s="277" t="str">
        <f t="shared" si="200"/>
        <v/>
      </c>
      <c r="BQ385" s="278"/>
      <c r="BR385" s="279"/>
      <c r="BS385" s="280"/>
      <c r="BT385" s="274">
        <f t="shared" si="201"/>
        <v>0</v>
      </c>
      <c r="BU385" s="275" t="str">
        <f t="shared" si="202"/>
        <v/>
      </c>
      <c r="BV385" s="276" t="str">
        <f t="shared" si="203"/>
        <v/>
      </c>
      <c r="BW385" s="276" t="str">
        <f t="shared" si="204"/>
        <v/>
      </c>
      <c r="BX385" s="276" t="str">
        <f t="shared" si="205"/>
        <v/>
      </c>
      <c r="BY385" s="276" t="str">
        <f t="shared" si="206"/>
        <v/>
      </c>
      <c r="BZ385" s="276" t="str">
        <f t="shared" si="207"/>
        <v/>
      </c>
      <c r="CA385" s="276" t="str">
        <f t="shared" si="208"/>
        <v/>
      </c>
      <c r="CB385" s="276" t="str">
        <f t="shared" si="209"/>
        <v/>
      </c>
      <c r="CC385" s="276" t="str">
        <f t="shared" si="210"/>
        <v/>
      </c>
      <c r="CD385" s="276" t="str">
        <f t="shared" si="211"/>
        <v/>
      </c>
      <c r="CE385" s="277" t="str">
        <f t="shared" si="212"/>
        <v/>
      </c>
      <c r="CF385" s="278"/>
      <c r="CG385" s="281"/>
      <c r="CH385" s="281"/>
      <c r="CI385" s="281"/>
      <c r="CJ385" s="280"/>
      <c r="CK385" s="282">
        <f t="shared" si="213"/>
        <v>0</v>
      </c>
      <c r="CL385" s="283">
        <f t="shared" si="214"/>
        <v>58644000</v>
      </c>
      <c r="CM385" s="284">
        <f t="shared" si="215"/>
        <v>0</v>
      </c>
      <c r="CN385" s="284">
        <f t="shared" si="216"/>
        <v>0</v>
      </c>
      <c r="CO385" s="284">
        <f t="shared" si="217"/>
        <v>58644000</v>
      </c>
      <c r="CP385" s="280">
        <f t="shared" si="218"/>
        <v>58644000</v>
      </c>
      <c r="CQ385" s="285"/>
      <c r="CR385" s="326"/>
      <c r="CS385" s="325"/>
      <c r="CV385" s="291"/>
      <c r="CW385" s="292"/>
      <c r="CX385" s="292"/>
      <c r="CY385" s="292"/>
      <c r="CZ385" s="292"/>
      <c r="DA385" s="292"/>
      <c r="DB385" s="292"/>
      <c r="DC385" s="292"/>
      <c r="DD385" s="292"/>
      <c r="DE385" s="293"/>
      <c r="DF385" s="291"/>
      <c r="DG385" s="292"/>
      <c r="DH385" s="292"/>
      <c r="DI385" s="292"/>
      <c r="DJ385" s="292"/>
      <c r="DK385" s="292"/>
      <c r="DL385" s="292"/>
      <c r="DM385" s="292"/>
      <c r="DN385" s="292"/>
      <c r="DO385" s="292"/>
      <c r="DP385" s="293"/>
      <c r="DQ385" s="141"/>
      <c r="DR385" s="291"/>
      <c r="DS385" s="292"/>
      <c r="DT385" s="292"/>
      <c r="DU385" s="292"/>
      <c r="DV385" s="292"/>
      <c r="DW385" s="292"/>
      <c r="DX385" s="292"/>
      <c r="DY385" s="292"/>
      <c r="DZ385" s="292"/>
      <c r="EA385" s="292"/>
      <c r="EB385" s="292"/>
      <c r="EC385" s="292"/>
      <c r="ED385" s="292"/>
      <c r="EE385" s="292"/>
      <c r="EF385" s="301"/>
      <c r="EG385" s="301"/>
      <c r="EH385" s="301"/>
      <c r="EI385" s="301"/>
      <c r="EJ385" s="301"/>
      <c r="EK385" s="301"/>
      <c r="EL385" s="301"/>
      <c r="EM385" s="301"/>
      <c r="EN385" s="301"/>
      <c r="EO385" s="317"/>
      <c r="EP385" s="301"/>
      <c r="EQ385" s="293"/>
      <c r="ES385" s="288">
        <f t="shared" si="219"/>
        <v>2014</v>
      </c>
      <c r="ET385" s="289">
        <f t="shared" si="220"/>
        <v>0</v>
      </c>
      <c r="EU385" s="290">
        <f t="shared" si="221"/>
        <v>0</v>
      </c>
      <c r="EV385" s="290">
        <f t="shared" si="222"/>
        <v>0</v>
      </c>
      <c r="EW385" s="290">
        <f t="shared" si="223"/>
        <v>0</v>
      </c>
      <c r="EX385" s="291"/>
      <c r="EY385" s="292"/>
      <c r="EZ385" s="292"/>
      <c r="FA385" s="293"/>
      <c r="FB385" s="294">
        <f t="shared" si="224"/>
        <v>0</v>
      </c>
    </row>
    <row r="386" spans="1:158" s="287" customFormat="1" x14ac:dyDescent="0.15">
      <c r="A386" s="296">
        <v>372</v>
      </c>
      <c r="B386" s="320"/>
      <c r="C386" s="321" t="s">
        <v>1097</v>
      </c>
      <c r="D386" s="248">
        <f>IF(C386="","",(VLOOKUP(C386,PD!A:B,2,FALSE)))</f>
        <v>12</v>
      </c>
      <c r="E386" s="322" t="s">
        <v>1072</v>
      </c>
      <c r="F386" s="322" t="s">
        <v>424</v>
      </c>
      <c r="G386" s="323" t="s">
        <v>1099</v>
      </c>
      <c r="H386" s="324">
        <v>7</v>
      </c>
      <c r="I386" s="323" t="s">
        <v>426</v>
      </c>
      <c r="J386" s="324">
        <v>1</v>
      </c>
      <c r="K386" s="325"/>
      <c r="L386" s="326"/>
      <c r="M386" s="323" t="s">
        <v>416</v>
      </c>
      <c r="N386" s="327"/>
      <c r="O386" s="328">
        <v>1</v>
      </c>
      <c r="P386" s="324"/>
      <c r="Q386" s="329">
        <v>39</v>
      </c>
      <c r="R386" s="328">
        <v>1</v>
      </c>
      <c r="S386" s="323"/>
      <c r="T386" s="324"/>
      <c r="U386" s="325"/>
      <c r="V386" s="330" t="s">
        <v>225</v>
      </c>
      <c r="W386" s="323"/>
      <c r="X386" s="323"/>
      <c r="Y386" s="323"/>
      <c r="Z386" s="329"/>
      <c r="AA386" s="326"/>
      <c r="AB386" s="324"/>
      <c r="AC386" s="325"/>
      <c r="AD386" s="331"/>
      <c r="AE386" s="327"/>
      <c r="AF386" s="330"/>
      <c r="AG386" s="320"/>
      <c r="AH386" s="332">
        <v>1</v>
      </c>
      <c r="AI386" s="333" t="s">
        <v>229</v>
      </c>
      <c r="AJ386" s="328">
        <v>15</v>
      </c>
      <c r="AK386" s="260">
        <f>IF(AJ386="","",(VLOOKUP(AJ386,償却率表!A:B,2,FALSE)))</f>
        <v>6.7000000000000004E-2</v>
      </c>
      <c r="AL386" s="334" t="s">
        <v>153</v>
      </c>
      <c r="AM386" s="262">
        <f>IF(AL386="","",(VLOOKUP(AL386,PD!G:H,2,FALSE)))</f>
        <v>1</v>
      </c>
      <c r="AN386" s="335"/>
      <c r="AO386" s="336">
        <v>2014</v>
      </c>
      <c r="AP386" s="337"/>
      <c r="AQ386" s="266">
        <v>2014</v>
      </c>
      <c r="AR386" s="267">
        <f t="shared" si="227"/>
        <v>0</v>
      </c>
      <c r="AS386" s="325" t="s">
        <v>226</v>
      </c>
      <c r="AT386" s="338">
        <v>78516000</v>
      </c>
      <c r="AU386" s="339"/>
      <c r="AV386" s="340"/>
      <c r="AW386" s="341"/>
      <c r="AX386" s="330"/>
      <c r="AY386" s="342" t="s">
        <v>309</v>
      </c>
      <c r="AZ386" s="248">
        <f>IF(AY386="","",(VLOOKUP(AY386,PD!J:K,2,FALSE)))</f>
        <v>1</v>
      </c>
      <c r="BA386" s="324">
        <v>2014</v>
      </c>
      <c r="BB386" s="316">
        <f t="shared" si="226"/>
        <v>0</v>
      </c>
      <c r="BC386" s="326"/>
      <c r="BD386" s="323"/>
      <c r="BE386" s="327"/>
      <c r="BF386" s="274">
        <f t="shared" si="190"/>
        <v>0</v>
      </c>
      <c r="BG386" s="275" t="str">
        <f t="shared" si="191"/>
        <v/>
      </c>
      <c r="BH386" s="276" t="str">
        <f t="shared" si="192"/>
        <v/>
      </c>
      <c r="BI386" s="276" t="str">
        <f t="shared" si="193"/>
        <v/>
      </c>
      <c r="BJ386" s="276" t="str">
        <f t="shared" si="194"/>
        <v/>
      </c>
      <c r="BK386" s="276" t="str">
        <f t="shared" si="195"/>
        <v/>
      </c>
      <c r="BL386" s="276" t="str">
        <f t="shared" si="196"/>
        <v/>
      </c>
      <c r="BM386" s="276" t="str">
        <f t="shared" si="197"/>
        <v/>
      </c>
      <c r="BN386" s="276" t="str">
        <f t="shared" si="198"/>
        <v/>
      </c>
      <c r="BO386" s="276" t="str">
        <f t="shared" si="199"/>
        <v/>
      </c>
      <c r="BP386" s="277" t="str">
        <f t="shared" si="200"/>
        <v/>
      </c>
      <c r="BQ386" s="278"/>
      <c r="BR386" s="279"/>
      <c r="BS386" s="280"/>
      <c r="BT386" s="274">
        <f t="shared" si="201"/>
        <v>0</v>
      </c>
      <c r="BU386" s="275" t="str">
        <f t="shared" si="202"/>
        <v/>
      </c>
      <c r="BV386" s="276" t="str">
        <f t="shared" si="203"/>
        <v/>
      </c>
      <c r="BW386" s="276" t="str">
        <f t="shared" si="204"/>
        <v/>
      </c>
      <c r="BX386" s="276" t="str">
        <f t="shared" si="205"/>
        <v/>
      </c>
      <c r="BY386" s="276" t="str">
        <f t="shared" si="206"/>
        <v/>
      </c>
      <c r="BZ386" s="276" t="str">
        <f t="shared" si="207"/>
        <v/>
      </c>
      <c r="CA386" s="276" t="str">
        <f t="shared" si="208"/>
        <v/>
      </c>
      <c r="CB386" s="276" t="str">
        <f t="shared" si="209"/>
        <v/>
      </c>
      <c r="CC386" s="276" t="str">
        <f t="shared" si="210"/>
        <v/>
      </c>
      <c r="CD386" s="276" t="str">
        <f t="shared" si="211"/>
        <v/>
      </c>
      <c r="CE386" s="277" t="str">
        <f t="shared" si="212"/>
        <v/>
      </c>
      <c r="CF386" s="278"/>
      <c r="CG386" s="281"/>
      <c r="CH386" s="281"/>
      <c r="CI386" s="281"/>
      <c r="CJ386" s="280"/>
      <c r="CK386" s="282">
        <f t="shared" si="213"/>
        <v>0</v>
      </c>
      <c r="CL386" s="283">
        <f t="shared" si="214"/>
        <v>78516000</v>
      </c>
      <c r="CM386" s="284">
        <f t="shared" si="215"/>
        <v>0</v>
      </c>
      <c r="CN386" s="284">
        <f t="shared" si="216"/>
        <v>0</v>
      </c>
      <c r="CO386" s="284">
        <f t="shared" si="217"/>
        <v>78516000</v>
      </c>
      <c r="CP386" s="280">
        <f t="shared" si="218"/>
        <v>78516000</v>
      </c>
      <c r="CQ386" s="285"/>
      <c r="CR386" s="326"/>
      <c r="CS386" s="325"/>
      <c r="CV386" s="291"/>
      <c r="CW386" s="292"/>
      <c r="CX386" s="292"/>
      <c r="CY386" s="292"/>
      <c r="CZ386" s="292"/>
      <c r="DA386" s="292"/>
      <c r="DB386" s="292"/>
      <c r="DC386" s="292"/>
      <c r="DD386" s="292"/>
      <c r="DE386" s="293"/>
      <c r="DF386" s="291"/>
      <c r="DG386" s="292"/>
      <c r="DH386" s="292"/>
      <c r="DI386" s="292"/>
      <c r="DJ386" s="292"/>
      <c r="DK386" s="292"/>
      <c r="DL386" s="292"/>
      <c r="DM386" s="292"/>
      <c r="DN386" s="292"/>
      <c r="DO386" s="292"/>
      <c r="DP386" s="293"/>
      <c r="DQ386" s="141"/>
      <c r="DR386" s="291"/>
      <c r="DS386" s="292"/>
      <c r="DT386" s="292"/>
      <c r="DU386" s="292"/>
      <c r="DV386" s="292"/>
      <c r="DW386" s="292"/>
      <c r="DX386" s="292"/>
      <c r="DY386" s="292"/>
      <c r="DZ386" s="292"/>
      <c r="EA386" s="292"/>
      <c r="EB386" s="292"/>
      <c r="EC386" s="292"/>
      <c r="ED386" s="292"/>
      <c r="EE386" s="292"/>
      <c r="EF386" s="301"/>
      <c r="EG386" s="301"/>
      <c r="EH386" s="301"/>
      <c r="EI386" s="301"/>
      <c r="EJ386" s="301"/>
      <c r="EK386" s="301"/>
      <c r="EL386" s="301"/>
      <c r="EM386" s="301"/>
      <c r="EN386" s="301"/>
      <c r="EO386" s="317"/>
      <c r="EP386" s="301"/>
      <c r="EQ386" s="293"/>
      <c r="ES386" s="288">
        <f t="shared" si="219"/>
        <v>2014</v>
      </c>
      <c r="ET386" s="289">
        <f t="shared" si="220"/>
        <v>0</v>
      </c>
      <c r="EU386" s="290">
        <f t="shared" si="221"/>
        <v>0</v>
      </c>
      <c r="EV386" s="290">
        <f t="shared" si="222"/>
        <v>0</v>
      </c>
      <c r="EW386" s="290">
        <f t="shared" si="223"/>
        <v>0</v>
      </c>
      <c r="EX386" s="291"/>
      <c r="EY386" s="292"/>
      <c r="EZ386" s="292"/>
      <c r="FA386" s="293"/>
      <c r="FB386" s="294">
        <f t="shared" si="224"/>
        <v>0</v>
      </c>
    </row>
    <row r="387" spans="1:158" s="287" customFormat="1" x14ac:dyDescent="0.15">
      <c r="A387" s="296">
        <v>373</v>
      </c>
      <c r="B387" s="320"/>
      <c r="C387" s="321" t="s">
        <v>1097</v>
      </c>
      <c r="D387" s="248">
        <f>IF(C387="","",(VLOOKUP(C387,PD!A:B,2,FALSE)))</f>
        <v>12</v>
      </c>
      <c r="E387" s="322" t="s">
        <v>1072</v>
      </c>
      <c r="F387" s="322" t="s">
        <v>424</v>
      </c>
      <c r="G387" s="323" t="s">
        <v>1100</v>
      </c>
      <c r="H387" s="324">
        <v>7</v>
      </c>
      <c r="I387" s="323" t="s">
        <v>426</v>
      </c>
      <c r="J387" s="324">
        <v>1</v>
      </c>
      <c r="K387" s="325"/>
      <c r="L387" s="326"/>
      <c r="M387" s="323" t="s">
        <v>416</v>
      </c>
      <c r="N387" s="327"/>
      <c r="O387" s="328">
        <v>1</v>
      </c>
      <c r="P387" s="324"/>
      <c r="Q387" s="329">
        <v>39</v>
      </c>
      <c r="R387" s="328">
        <v>1</v>
      </c>
      <c r="S387" s="323"/>
      <c r="T387" s="324"/>
      <c r="U387" s="325"/>
      <c r="V387" s="330" t="s">
        <v>225</v>
      </c>
      <c r="W387" s="323"/>
      <c r="X387" s="323"/>
      <c r="Y387" s="323"/>
      <c r="Z387" s="329"/>
      <c r="AA387" s="326"/>
      <c r="AB387" s="324"/>
      <c r="AC387" s="325"/>
      <c r="AD387" s="331"/>
      <c r="AE387" s="327"/>
      <c r="AF387" s="330"/>
      <c r="AG387" s="320"/>
      <c r="AH387" s="332">
        <v>1</v>
      </c>
      <c r="AI387" s="333" t="s">
        <v>229</v>
      </c>
      <c r="AJ387" s="328">
        <v>18</v>
      </c>
      <c r="AK387" s="260">
        <f>IF(AJ387="","",(VLOOKUP(AJ387,償却率表!A:B,2,FALSE)))</f>
        <v>5.6000000000000001E-2</v>
      </c>
      <c r="AL387" s="334" t="s">
        <v>153</v>
      </c>
      <c r="AM387" s="262">
        <f>IF(AL387="","",(VLOOKUP(AL387,PD!G:H,2,FALSE)))</f>
        <v>1</v>
      </c>
      <c r="AN387" s="335"/>
      <c r="AO387" s="336">
        <v>2014</v>
      </c>
      <c r="AP387" s="337"/>
      <c r="AQ387" s="266">
        <v>2014</v>
      </c>
      <c r="AR387" s="267">
        <f t="shared" si="227"/>
        <v>0</v>
      </c>
      <c r="AS387" s="325" t="s">
        <v>226</v>
      </c>
      <c r="AT387" s="338">
        <v>283812120</v>
      </c>
      <c r="AU387" s="339"/>
      <c r="AV387" s="340"/>
      <c r="AW387" s="341"/>
      <c r="AX387" s="330"/>
      <c r="AY387" s="342" t="s">
        <v>309</v>
      </c>
      <c r="AZ387" s="248">
        <f>IF(AY387="","",(VLOOKUP(AY387,PD!J:K,2,FALSE)))</f>
        <v>1</v>
      </c>
      <c r="BA387" s="324">
        <v>2014</v>
      </c>
      <c r="BB387" s="316"/>
      <c r="BC387" s="326"/>
      <c r="BD387" s="323"/>
      <c r="BE387" s="327"/>
      <c r="BF387" s="274">
        <f t="shared" si="190"/>
        <v>0</v>
      </c>
      <c r="BG387" s="275" t="str">
        <f t="shared" si="191"/>
        <v/>
      </c>
      <c r="BH387" s="276" t="str">
        <f t="shared" si="192"/>
        <v/>
      </c>
      <c r="BI387" s="276" t="str">
        <f t="shared" si="193"/>
        <v/>
      </c>
      <c r="BJ387" s="276" t="str">
        <f t="shared" si="194"/>
        <v/>
      </c>
      <c r="BK387" s="276" t="str">
        <f t="shared" si="195"/>
        <v/>
      </c>
      <c r="BL387" s="276" t="str">
        <f t="shared" si="196"/>
        <v/>
      </c>
      <c r="BM387" s="276" t="str">
        <f t="shared" si="197"/>
        <v/>
      </c>
      <c r="BN387" s="276" t="str">
        <f t="shared" si="198"/>
        <v/>
      </c>
      <c r="BO387" s="276" t="str">
        <f t="shared" si="199"/>
        <v/>
      </c>
      <c r="BP387" s="277" t="str">
        <f t="shared" si="200"/>
        <v/>
      </c>
      <c r="BQ387" s="278"/>
      <c r="BR387" s="279"/>
      <c r="BS387" s="280"/>
      <c r="BT387" s="274">
        <f t="shared" si="201"/>
        <v>0</v>
      </c>
      <c r="BU387" s="275" t="str">
        <f t="shared" si="202"/>
        <v/>
      </c>
      <c r="BV387" s="276" t="str">
        <f t="shared" si="203"/>
        <v/>
      </c>
      <c r="BW387" s="276" t="str">
        <f t="shared" si="204"/>
        <v/>
      </c>
      <c r="BX387" s="276" t="str">
        <f t="shared" si="205"/>
        <v/>
      </c>
      <c r="BY387" s="276" t="str">
        <f t="shared" si="206"/>
        <v/>
      </c>
      <c r="BZ387" s="276" t="str">
        <f t="shared" si="207"/>
        <v/>
      </c>
      <c r="CA387" s="276" t="str">
        <f t="shared" si="208"/>
        <v/>
      </c>
      <c r="CB387" s="276" t="str">
        <f t="shared" si="209"/>
        <v/>
      </c>
      <c r="CC387" s="276" t="str">
        <f t="shared" si="210"/>
        <v/>
      </c>
      <c r="CD387" s="276" t="str">
        <f t="shared" si="211"/>
        <v/>
      </c>
      <c r="CE387" s="277" t="str">
        <f t="shared" si="212"/>
        <v/>
      </c>
      <c r="CF387" s="278"/>
      <c r="CG387" s="281"/>
      <c r="CH387" s="281"/>
      <c r="CI387" s="281"/>
      <c r="CJ387" s="280"/>
      <c r="CK387" s="282">
        <f t="shared" si="213"/>
        <v>0</v>
      </c>
      <c r="CL387" s="283">
        <f t="shared" si="214"/>
        <v>283812120</v>
      </c>
      <c r="CM387" s="284">
        <f t="shared" si="215"/>
        <v>0</v>
      </c>
      <c r="CN387" s="284">
        <f t="shared" si="216"/>
        <v>0</v>
      </c>
      <c r="CO387" s="284">
        <f t="shared" si="217"/>
        <v>283812120</v>
      </c>
      <c r="CP387" s="280">
        <f t="shared" si="218"/>
        <v>283812120</v>
      </c>
      <c r="CQ387" s="285"/>
      <c r="CR387" s="326"/>
      <c r="CS387" s="325"/>
      <c r="CV387" s="291"/>
      <c r="CW387" s="292"/>
      <c r="CX387" s="292"/>
      <c r="CY387" s="292"/>
      <c r="CZ387" s="292"/>
      <c r="DA387" s="292"/>
      <c r="DB387" s="292"/>
      <c r="DC387" s="292"/>
      <c r="DD387" s="292"/>
      <c r="DE387" s="293"/>
      <c r="DF387" s="291"/>
      <c r="DG387" s="292"/>
      <c r="DH387" s="292"/>
      <c r="DI387" s="292"/>
      <c r="DJ387" s="292"/>
      <c r="DK387" s="292"/>
      <c r="DL387" s="292"/>
      <c r="DM387" s="292"/>
      <c r="DN387" s="292"/>
      <c r="DO387" s="292"/>
      <c r="DP387" s="293"/>
      <c r="DQ387" s="141"/>
      <c r="DR387" s="291"/>
      <c r="DS387" s="292"/>
      <c r="DT387" s="292"/>
      <c r="DU387" s="292"/>
      <c r="DV387" s="292"/>
      <c r="DW387" s="292"/>
      <c r="DX387" s="292"/>
      <c r="DY387" s="292"/>
      <c r="DZ387" s="292"/>
      <c r="EA387" s="292"/>
      <c r="EB387" s="292"/>
      <c r="EC387" s="292"/>
      <c r="ED387" s="292"/>
      <c r="EE387" s="292"/>
      <c r="EF387" s="301"/>
      <c r="EG387" s="301"/>
      <c r="EH387" s="301"/>
      <c r="EI387" s="301"/>
      <c r="EJ387" s="301"/>
      <c r="EK387" s="301"/>
      <c r="EL387" s="301"/>
      <c r="EM387" s="301"/>
      <c r="EN387" s="301"/>
      <c r="EO387" s="317"/>
      <c r="EP387" s="301"/>
      <c r="EQ387" s="293"/>
      <c r="ES387" s="288">
        <f t="shared" si="219"/>
        <v>2014</v>
      </c>
      <c r="ET387" s="289">
        <f t="shared" si="220"/>
        <v>0</v>
      </c>
      <c r="EU387" s="290">
        <f t="shared" si="221"/>
        <v>0</v>
      </c>
      <c r="EV387" s="290">
        <f t="shared" si="222"/>
        <v>0</v>
      </c>
      <c r="EW387" s="290">
        <f t="shared" si="223"/>
        <v>0</v>
      </c>
      <c r="EX387" s="291"/>
      <c r="EY387" s="292"/>
      <c r="EZ387" s="292"/>
      <c r="FA387" s="293"/>
      <c r="FB387" s="294">
        <f t="shared" si="224"/>
        <v>0</v>
      </c>
    </row>
    <row r="388" spans="1:158" s="287" customFormat="1" x14ac:dyDescent="0.15">
      <c r="A388" s="296">
        <v>374</v>
      </c>
      <c r="B388" s="320"/>
      <c r="C388" s="321" t="s">
        <v>161</v>
      </c>
      <c r="D388" s="248">
        <f>IF(C388="","",(VLOOKUP(C388,PD!A:B,2,FALSE)))</f>
        <v>12</v>
      </c>
      <c r="E388" s="322" t="s">
        <v>1072</v>
      </c>
      <c r="F388" s="322" t="s">
        <v>1101</v>
      </c>
      <c r="G388" s="323" t="s">
        <v>1102</v>
      </c>
      <c r="H388" s="324">
        <v>2</v>
      </c>
      <c r="I388" s="323" t="s">
        <v>382</v>
      </c>
      <c r="J388" s="324">
        <v>1</v>
      </c>
      <c r="K388" s="325"/>
      <c r="L388" s="326"/>
      <c r="M388" s="323" t="s">
        <v>1103</v>
      </c>
      <c r="N388" s="327"/>
      <c r="O388" s="328">
        <v>1</v>
      </c>
      <c r="P388" s="324"/>
      <c r="Q388" s="329">
        <v>29</v>
      </c>
      <c r="R388" s="328">
        <v>1</v>
      </c>
      <c r="S388" s="323"/>
      <c r="T388" s="324"/>
      <c r="U388" s="325"/>
      <c r="V388" s="330" t="s">
        <v>225</v>
      </c>
      <c r="W388" s="323"/>
      <c r="X388" s="323"/>
      <c r="Y388" s="323"/>
      <c r="Z388" s="329"/>
      <c r="AA388" s="326"/>
      <c r="AB388" s="324"/>
      <c r="AC388" s="325"/>
      <c r="AD388" s="331"/>
      <c r="AE388" s="327"/>
      <c r="AF388" s="330"/>
      <c r="AG388" s="320"/>
      <c r="AH388" s="332">
        <v>3</v>
      </c>
      <c r="AI388" s="333" t="s">
        <v>1104</v>
      </c>
      <c r="AJ388" s="328">
        <v>15</v>
      </c>
      <c r="AK388" s="260">
        <f>IF(AJ388="","",(VLOOKUP(AJ388,償却率表!A:B,2,FALSE)))</f>
        <v>6.7000000000000004E-2</v>
      </c>
      <c r="AL388" s="334" t="s">
        <v>153</v>
      </c>
      <c r="AM388" s="262">
        <f>IF(AL388="","",(VLOOKUP(AL388,PD!G:H,2,FALSE)))</f>
        <v>1</v>
      </c>
      <c r="AN388" s="335" t="s">
        <v>383</v>
      </c>
      <c r="AO388" s="336">
        <v>2005</v>
      </c>
      <c r="AP388" s="337" t="s">
        <v>383</v>
      </c>
      <c r="AQ388" s="266">
        <v>2005</v>
      </c>
      <c r="AR388" s="267">
        <f t="shared" si="227"/>
        <v>9</v>
      </c>
      <c r="AS388" s="325">
        <v>2020</v>
      </c>
      <c r="AT388" s="338">
        <v>73700000</v>
      </c>
      <c r="AU388" s="339"/>
      <c r="AV388" s="340"/>
      <c r="AW388" s="341"/>
      <c r="AX388" s="330"/>
      <c r="AY388" s="342" t="s">
        <v>155</v>
      </c>
      <c r="AZ388" s="248">
        <f>IF(AY388="","",(VLOOKUP(AY388,PD!J:K,2,FALSE)))</f>
        <v>1</v>
      </c>
      <c r="BA388" s="324">
        <v>2014</v>
      </c>
      <c r="BB388" s="316">
        <f t="shared" si="226"/>
        <v>0</v>
      </c>
      <c r="BC388" s="326"/>
      <c r="BD388" s="323"/>
      <c r="BE388" s="327"/>
      <c r="BF388" s="274">
        <f t="shared" si="190"/>
        <v>0</v>
      </c>
      <c r="BG388" s="275" t="str">
        <f t="shared" si="191"/>
        <v/>
      </c>
      <c r="BH388" s="276" t="str">
        <f t="shared" si="192"/>
        <v/>
      </c>
      <c r="BI388" s="276" t="str">
        <f t="shared" si="193"/>
        <v/>
      </c>
      <c r="BJ388" s="276" t="str">
        <f t="shared" si="194"/>
        <v/>
      </c>
      <c r="BK388" s="276" t="str">
        <f t="shared" si="195"/>
        <v/>
      </c>
      <c r="BL388" s="276" t="str">
        <f t="shared" si="196"/>
        <v/>
      </c>
      <c r="BM388" s="276" t="str">
        <f t="shared" si="197"/>
        <v/>
      </c>
      <c r="BN388" s="276" t="str">
        <f t="shared" si="198"/>
        <v/>
      </c>
      <c r="BO388" s="276" t="str">
        <f t="shared" si="199"/>
        <v/>
      </c>
      <c r="BP388" s="277" t="str">
        <f t="shared" si="200"/>
        <v/>
      </c>
      <c r="BQ388" s="278"/>
      <c r="BR388" s="279"/>
      <c r="BS388" s="280"/>
      <c r="BT388" s="274">
        <f t="shared" si="201"/>
        <v>0</v>
      </c>
      <c r="BU388" s="275" t="str">
        <f t="shared" si="202"/>
        <v/>
      </c>
      <c r="BV388" s="276" t="str">
        <f t="shared" si="203"/>
        <v/>
      </c>
      <c r="BW388" s="276" t="str">
        <f t="shared" si="204"/>
        <v/>
      </c>
      <c r="BX388" s="276" t="str">
        <f t="shared" si="205"/>
        <v/>
      </c>
      <c r="BY388" s="276" t="str">
        <f t="shared" si="206"/>
        <v/>
      </c>
      <c r="BZ388" s="276" t="str">
        <f t="shared" si="207"/>
        <v/>
      </c>
      <c r="CA388" s="276" t="str">
        <f t="shared" si="208"/>
        <v/>
      </c>
      <c r="CB388" s="276" t="str">
        <f t="shared" si="209"/>
        <v/>
      </c>
      <c r="CC388" s="276" t="str">
        <f t="shared" si="210"/>
        <v/>
      </c>
      <c r="CD388" s="276" t="str">
        <f t="shared" si="211"/>
        <v/>
      </c>
      <c r="CE388" s="277" t="str">
        <f t="shared" si="212"/>
        <v/>
      </c>
      <c r="CF388" s="278"/>
      <c r="CG388" s="281"/>
      <c r="CH388" s="281"/>
      <c r="CI388" s="281"/>
      <c r="CJ388" s="280"/>
      <c r="CK388" s="282">
        <f t="shared" si="213"/>
        <v>0</v>
      </c>
      <c r="CL388" s="283">
        <f t="shared" si="214"/>
        <v>73700000</v>
      </c>
      <c r="CM388" s="284">
        <f t="shared" si="215"/>
        <v>4937900</v>
      </c>
      <c r="CN388" s="284">
        <f t="shared" si="216"/>
        <v>44441100</v>
      </c>
      <c r="CO388" s="284">
        <f t="shared" si="217"/>
        <v>29258900</v>
      </c>
      <c r="CP388" s="280">
        <f t="shared" si="218"/>
        <v>34196800</v>
      </c>
      <c r="CQ388" s="285"/>
      <c r="CR388" s="326"/>
      <c r="CS388" s="325"/>
      <c r="CV388" s="291"/>
      <c r="CW388" s="292"/>
      <c r="CX388" s="292"/>
      <c r="CY388" s="292"/>
      <c r="CZ388" s="292"/>
      <c r="DA388" s="292"/>
      <c r="DB388" s="292"/>
      <c r="DC388" s="292"/>
      <c r="DD388" s="292"/>
      <c r="DE388" s="293"/>
      <c r="DF388" s="291"/>
      <c r="DG388" s="292"/>
      <c r="DH388" s="292"/>
      <c r="DI388" s="292"/>
      <c r="DJ388" s="292"/>
      <c r="DK388" s="292"/>
      <c r="DL388" s="292"/>
      <c r="DM388" s="292"/>
      <c r="DN388" s="292"/>
      <c r="DO388" s="292"/>
      <c r="DP388" s="293"/>
      <c r="DQ388" s="141"/>
      <c r="DR388" s="291"/>
      <c r="DS388" s="292"/>
      <c r="DT388" s="292"/>
      <c r="DU388" s="292"/>
      <c r="DV388" s="292"/>
      <c r="DW388" s="292"/>
      <c r="DX388" s="292"/>
      <c r="DY388" s="292"/>
      <c r="DZ388" s="292"/>
      <c r="EA388" s="292"/>
      <c r="EB388" s="292"/>
      <c r="EC388" s="292"/>
      <c r="ED388" s="292"/>
      <c r="EE388" s="292"/>
      <c r="EF388" s="301"/>
      <c r="EG388" s="301"/>
      <c r="EH388" s="301"/>
      <c r="EI388" s="301"/>
      <c r="EJ388" s="301"/>
      <c r="EK388" s="301"/>
      <c r="EL388" s="301"/>
      <c r="EM388" s="301"/>
      <c r="EN388" s="301"/>
      <c r="EO388" s="317"/>
      <c r="EP388" s="301"/>
      <c r="EQ388" s="293"/>
      <c r="ES388" s="288">
        <f t="shared" si="219"/>
        <v>2014</v>
      </c>
      <c r="ET388" s="289">
        <f t="shared" si="220"/>
        <v>0</v>
      </c>
      <c r="EU388" s="290">
        <f t="shared" si="221"/>
        <v>0</v>
      </c>
      <c r="EV388" s="290">
        <f t="shared" si="222"/>
        <v>0</v>
      </c>
      <c r="EW388" s="290">
        <f t="shared" si="223"/>
        <v>0</v>
      </c>
      <c r="EX388" s="291"/>
      <c r="EY388" s="292"/>
      <c r="EZ388" s="292"/>
      <c r="FA388" s="293"/>
      <c r="FB388" s="294">
        <f t="shared" si="224"/>
        <v>0</v>
      </c>
    </row>
    <row r="389" spans="1:158" s="287" customFormat="1" x14ac:dyDescent="0.15">
      <c r="A389" s="296">
        <v>375</v>
      </c>
      <c r="B389" s="297"/>
      <c r="C389" s="298"/>
      <c r="D389" s="248" t="str">
        <f>IF(C389="","",(VLOOKUP(C389,PD!A:B,2,FALSE)))</f>
        <v/>
      </c>
      <c r="E389" s="299"/>
      <c r="F389" s="299"/>
      <c r="G389" s="292"/>
      <c r="H389" s="300"/>
      <c r="I389" s="292"/>
      <c r="J389" s="300"/>
      <c r="K389" s="293"/>
      <c r="L389" s="291"/>
      <c r="M389" s="292"/>
      <c r="N389" s="301"/>
      <c r="O389" s="302"/>
      <c r="P389" s="300"/>
      <c r="Q389" s="303"/>
      <c r="R389" s="302"/>
      <c r="S389" s="292"/>
      <c r="T389" s="300"/>
      <c r="U389" s="293"/>
      <c r="V389" s="296"/>
      <c r="W389" s="292"/>
      <c r="X389" s="292"/>
      <c r="Y389" s="292"/>
      <c r="Z389" s="303"/>
      <c r="AA389" s="291"/>
      <c r="AB389" s="300"/>
      <c r="AC389" s="293"/>
      <c r="AD389" s="304"/>
      <c r="AE389" s="301"/>
      <c r="AF389" s="296"/>
      <c r="AG389" s="297"/>
      <c r="AH389" s="305"/>
      <c r="AI389" s="306"/>
      <c r="AJ389" s="302"/>
      <c r="AK389" s="260" t="str">
        <f>IF(AJ389="","",(VLOOKUP(AJ389,償却率表!A:B,2,FALSE)))</f>
        <v/>
      </c>
      <c r="AL389" s="307"/>
      <c r="AM389" s="262" t="str">
        <f>IF(AL389="","",(VLOOKUP(AL389,PD!G:H,2,FALSE)))</f>
        <v/>
      </c>
      <c r="AN389" s="318"/>
      <c r="AO389" s="309"/>
      <c r="AP389" s="319"/>
      <c r="AQ389" s="267" t="str">
        <f t="shared" ref="AQ389:AR389" si="228">IF(AND(AP389=0,AL389=3),"",IF(AP389="","",$A$1-AP389))</f>
        <v/>
      </c>
      <c r="AR389" s="267" t="str">
        <f t="shared" si="228"/>
        <v/>
      </c>
      <c r="AS389" s="293" t="str">
        <f t="shared" ref="AS389:AS390" si="229">IF(OR(AQ389="",AJ389="",AM389=3),"",AQ389+AJ389)</f>
        <v/>
      </c>
      <c r="AT389" s="311"/>
      <c r="AU389" s="312"/>
      <c r="AV389" s="313"/>
      <c r="AW389" s="314"/>
      <c r="AX389" s="296"/>
      <c r="AY389" s="315"/>
      <c r="AZ389" s="248" t="str">
        <f>IF(AY389="","",(VLOOKUP(AY389,PD!J:K,2,FALSE)))</f>
        <v/>
      </c>
      <c r="BA389" s="300"/>
      <c r="BB389" s="316">
        <f t="shared" si="226"/>
        <v>0</v>
      </c>
      <c r="BC389" s="291"/>
      <c r="BD389" s="292"/>
      <c r="BE389" s="301"/>
      <c r="BF389" s="274">
        <f t="shared" ref="BF389:BF390" si="230">SUM(BG389:BP389)</f>
        <v>0</v>
      </c>
      <c r="BG389" s="275" t="str">
        <f t="shared" ref="BG389:BG390" si="231">IF(AND($A$1=BD389,BG$10=BE389),CP389,"")</f>
        <v/>
      </c>
      <c r="BH389" s="276" t="str">
        <f t="shared" ref="BH389:BH390" si="232">IF(AND($A$1=BD389,BH$10=BE389),CP389,"")</f>
        <v/>
      </c>
      <c r="BI389" s="276" t="str">
        <f t="shared" ref="BI389:BI390" si="233">IF(AND($A$1=BD389,BI$10=BE389),CP389,"")</f>
        <v/>
      </c>
      <c r="BJ389" s="276" t="str">
        <f t="shared" ref="BJ389:BJ390" si="234">IF(AND($A$1=BD389,BJ$10=BE389),CP389,"")</f>
        <v/>
      </c>
      <c r="BK389" s="276" t="str">
        <f t="shared" ref="BK389:BK390" si="235">IF(AND($A$1=BD389,BK$10=BE389),CP389,"")</f>
        <v/>
      </c>
      <c r="BL389" s="276" t="str">
        <f t="shared" ref="BL389:BL390" si="236">IF(AND($A$1=BD389,BL$10=BE389),CP389,"")</f>
        <v/>
      </c>
      <c r="BM389" s="276" t="str">
        <f t="shared" ref="BM389:BM390" si="237">IF(AND($A$1=BD389,BM$10=BE389),CP389,"")</f>
        <v/>
      </c>
      <c r="BN389" s="276" t="str">
        <f t="shared" ref="BN389:BN390" si="238">IF(AND($A$1=BD389,BN$10=BE389),CP389,"")</f>
        <v/>
      </c>
      <c r="BO389" s="276" t="str">
        <f t="shared" ref="BO389:BO390" si="239">IF(AND($A$1=BD389,BO$10=BE389),CP389,"")</f>
        <v/>
      </c>
      <c r="BP389" s="277" t="str">
        <f t="shared" ref="BP389:BP390" si="240">IF(AND($A$1=BD389,BP$10=BE389),CP389,"")</f>
        <v/>
      </c>
      <c r="BQ389" s="278"/>
      <c r="BR389" s="279"/>
      <c r="BS389" s="280"/>
      <c r="BT389" s="274">
        <f t="shared" ref="BT389:BT390" si="241">SUM(BU389:CE389)</f>
        <v>0</v>
      </c>
      <c r="BU389" s="275" t="str">
        <f t="shared" ref="BU389:BU390" si="242">IF(AND($A$1=BR389,BU$10=BS389),BB389,"")</f>
        <v/>
      </c>
      <c r="BV389" s="276" t="str">
        <f t="shared" ref="BV389:BV390" si="243">IF(AND($A$1=BR389,BV$10=BS389),BB389,"")</f>
        <v/>
      </c>
      <c r="BW389" s="276" t="str">
        <f t="shared" ref="BW389:BW390" si="244">IF(AND($A$1=BR389,BW$10=BS389),BB389,"")</f>
        <v/>
      </c>
      <c r="BX389" s="276" t="str">
        <f t="shared" ref="BX389:BX390" si="245">IF(AND($A$1=BR389,BX$10=BS389),BB389,"")</f>
        <v/>
      </c>
      <c r="BY389" s="276" t="str">
        <f t="shared" ref="BY389:BY390" si="246">IF(AND($A$1=BR389,BY$10=BS389),BB389,"")</f>
        <v/>
      </c>
      <c r="BZ389" s="276" t="str">
        <f t="shared" ref="BZ389:BZ390" si="247">IF(AND($A$1=BR389,BZ$10=BS389),BB389,"")</f>
        <v/>
      </c>
      <c r="CA389" s="276" t="str">
        <f t="shared" ref="CA389:CA390" si="248">IF($A$1=BR389,CM389,"")</f>
        <v/>
      </c>
      <c r="CB389" s="276" t="str">
        <f t="shared" ref="CB389:CB390" si="249">IF(AND($A$1=BR389,CB$10=BS389),BB389,"")</f>
        <v/>
      </c>
      <c r="CC389" s="276" t="str">
        <f t="shared" ref="CC389:CC390" si="250">IF(AND($A$1=BR389,CC$10=BS389),BB389,"")</f>
        <v/>
      </c>
      <c r="CD389" s="276" t="str">
        <f t="shared" ref="CD389:CD390" si="251">IF(AND($A$1=BR389,CD$10=BS389),BB389,"")</f>
        <v/>
      </c>
      <c r="CE389" s="277" t="str">
        <f t="shared" ref="CE389:CE390" si="252">IF(AND($A$1=BR389,CE$10=BS389),BB389,"")</f>
        <v/>
      </c>
      <c r="CF389" s="278"/>
      <c r="CG389" s="281"/>
      <c r="CH389" s="281"/>
      <c r="CI389" s="281"/>
      <c r="CJ389" s="280"/>
      <c r="CK389" s="282">
        <f t="shared" ref="CK389:CK390" si="253">SUM(CF389:CJ389)</f>
        <v>0</v>
      </c>
      <c r="CL389" s="283">
        <f t="shared" ref="CL389:CL390" si="254">IF(AND(BS389&lt;&gt;"",$A$1&gt;=BR389,BR389&lt;&gt;""),0,IF(AZ389=4,1,IF(AQ389="",0,IF(AZ389=1,AT389,IF(AZ389=2,INT(AU389*AH389),IF(AZ389=3,AV389))))))</f>
        <v>0</v>
      </c>
      <c r="CM389" s="284">
        <f t="shared" ref="CM389:CM390" si="255">IF(OR(AM389=3,AZ389=4,CL389=0,AK389=0,AK389=""),0,IF(CL389="","",IF(AND(BS389&lt;&gt;"",$A$1&gt;=BR389,BR389&lt;&gt;""),0,IF(AQ389="",0,IF(AM389=1,IF(OR(AR389&gt;AJ389,AR389=0),0,IF(0&gt;CL389-(($AR389-1)*INT($CL389*$AK389)),0,IF(OR(AJ389=AR389,CL389-(($AR389-1)*INT($CL389*$AK389))&lt;INT(AK389*CL389)),CL389-(($AR389-1)*INT($CL389*$AK389))-1,IF($A$1=$AQ389,0,IF($A$1&gt;$AQ389,INT(AK389*CL389)))))),IF(OR(AR389&gt;AJ389,AR389=0),0,IF(0&gt;CL389-(($AR389-1)*INT($CL389*$AK389)),0,IF(OR(AJ389=AR389,CL389-(($AR389-1)*INT($CL389*$AK389))&lt;INT(AK389*CL389)),CL389-(($AR389-1)*INT($CL389*$AK389)),IF($A$1=$AQ389,0,IF($A$1&gt;$AQ389,INT(AK389*CL389)))))))))))</f>
        <v>0</v>
      </c>
      <c r="CN389" s="284">
        <f t="shared" ref="CN389:CN390" si="256">IF(OR(AM389=3,AZ389=4),0,IF(OR(,CL389=0,AK389=0,AK389=""),0,IF(CL389="","",IF(AND(BS389&lt;&gt;"",$A$1&gt;=BR389,BR389&lt;&gt;""),0,IF(AM389=1,IF($AR389&gt;$AJ389,CL389-1,IF($A$1=AQ389,0,IF(OR(AJ389=AR389,CL389-(($AR389-1)*INT($CL389*$AK389))&lt;INT(AK389*CL389)),CL389-1,$AR389*INT($CL389*$AK389)))),IF(AM389=2,IF(AQ389="","",IF($AR389&gt;$AJ389,CL389,IF($A$1=AQ389,0,IF(OR(AJ389=AR389,CL389-(($AR389-1)*INT($CL389*$AK389))&lt;INT(AK389*CL389)),CL389,$AR389*INT($CL389*$AK389)))))))))))</f>
        <v>0</v>
      </c>
      <c r="CO389" s="284">
        <f t="shared" ref="CO389:CO390" si="257">IF(CL389=0,0,IF(CL389="","",IF(AND(BS389&lt;&gt;"",$A$1&gt;=BR389,BR389&lt;&gt;""),0,IF(AZ389=4,1,IF(AQ389="",0,INT(CL389-CN389))))))</f>
        <v>0</v>
      </c>
      <c r="CP389" s="280">
        <f t="shared" ref="CP389:CP390" si="258">IF($A$1&lt;&gt;BA389,0,IF(AND(BS389&lt;&gt;"",$A$1&gt;=BR389),0,IF(CM389="","",CM389+CO389)))</f>
        <v>0</v>
      </c>
      <c r="CQ389" s="285"/>
      <c r="CR389" s="291"/>
      <c r="CS389" s="293"/>
      <c r="CV389" s="291"/>
      <c r="CW389" s="292"/>
      <c r="CX389" s="292"/>
      <c r="CY389" s="292"/>
      <c r="CZ389" s="292"/>
      <c r="DA389" s="292"/>
      <c r="DB389" s="292"/>
      <c r="DC389" s="292"/>
      <c r="DD389" s="292"/>
      <c r="DE389" s="293"/>
      <c r="DF389" s="291"/>
      <c r="DG389" s="292"/>
      <c r="DH389" s="292"/>
      <c r="DI389" s="292"/>
      <c r="DJ389" s="292"/>
      <c r="DK389" s="292"/>
      <c r="DL389" s="292"/>
      <c r="DM389" s="292"/>
      <c r="DN389" s="292"/>
      <c r="DO389" s="292"/>
      <c r="DP389" s="293"/>
      <c r="DQ389" s="141"/>
      <c r="DR389" s="291"/>
      <c r="DS389" s="292"/>
      <c r="DT389" s="292"/>
      <c r="DU389" s="292"/>
      <c r="DV389" s="292"/>
      <c r="DW389" s="292"/>
      <c r="DX389" s="292"/>
      <c r="DY389" s="292"/>
      <c r="DZ389" s="292"/>
      <c r="EA389" s="292"/>
      <c r="EB389" s="292"/>
      <c r="EC389" s="292"/>
      <c r="ED389" s="292"/>
      <c r="EE389" s="292"/>
      <c r="EF389" s="301"/>
      <c r="EG389" s="301"/>
      <c r="EH389" s="301"/>
      <c r="EI389" s="301"/>
      <c r="EJ389" s="301"/>
      <c r="EK389" s="301"/>
      <c r="EL389" s="301"/>
      <c r="EM389" s="301"/>
      <c r="EN389" s="301"/>
      <c r="EO389" s="317">
        <f t="shared" si="225"/>
        <v>0</v>
      </c>
      <c r="EP389" s="301"/>
      <c r="EQ389" s="293"/>
      <c r="ES389" s="288">
        <f t="shared" ref="ES389:ES390" si="259">BA389</f>
        <v>0</v>
      </c>
      <c r="ET389" s="289">
        <f t="shared" ref="ET389:ET390" si="260">IF($A$1=BA389,0,IF(AND(BE389&lt;&gt;"",$A$1=BD389),0,IF(AND(BR389&lt;$A$1,BS389&gt;=20),0,IF(AZ389=4,1,IF(AQ389="",0,IF($A$1=$AQ389,0,IF(AZ389=1,AT389,IF(AZ389=2,INT(AU389*AH389),IF(AZ389=3,AV389,IF(AZ389=4,1,))))))))))</f>
        <v>0</v>
      </c>
      <c r="EU389" s="290">
        <f t="shared" ref="EU389:EU390" si="261">IF(OR(AM389=3,AZ389=4),0,IF(ET389=0,0,IF(ET389="","",IF(AND(BE389&lt;&gt;"",$A$1=BD389),0,IF(AND(BR389&lt;$A$1,BS389&gt;=20),0,IF($A$1=AQ389,0,IF(OR(AQ389="",AK389="",AK389=0),0,IF(AM389=1,IF(0&gt;ET389-(($AR389-2)*INT($ET389*$AK389)),0,IF(OR(AR389-1&gt;AJ389,AR389=0),0,IF(OR(AJ389=AR389-1,ET389-(($AR389-2)*INT($ET389*$AK389))&lt;INT(AK389*ET389)),ET389-(($AR389-2)*INT($ET389*$AK389))-1,IF($A$1-1=$AQ389,0,IF($A$1-1&gt;$AQ389,INT(AK389*ET389)))))),IF(AM389=2,IF(0&gt;ET389-(($AR389-2)*INT($ET389*$AK389)),0,IF(OR(AR389-1&gt;AJ389,AR389=0),0,IF(OR(AJ389=AR389-1,ET389-(($AR389-2)*INT($ET389*$AK389))&lt;INT(AK389*ET389)),ET389-(($AR389-2)*INT($ET389*$AK389)),IF($A$1-1=$AQ389,0,IF($A$1-1&gt;$AQ389,INT(AK389*ET389)))))))))))))))</f>
        <v>0</v>
      </c>
      <c r="EV389" s="290">
        <f t="shared" ref="EV389:EV390" si="262">IF(OR(AM389=3,AZ389=4),0,IF(ET389=0,0,IF(ET389="","",IF(AND(BE389&lt;&gt;"",$A$1=BD389),0,IF(AND(BR389&lt;$A$1,BS389&gt;=20),0,IF($A$1=AQ389,0,IF(AM389=1,IF(OR(ET389=0,AK389="",AK389=0),0,IF($AR389-1&gt;$AJ389,ET389-1,IF($A$1-1&lt;=AQ389,0,IF(OR(AJ389=AR389-1,ET389-(($AR389-2)*INT($ET389*$AK389))&lt;INT(AK389*ET389)),ET389-1,(($AR389-1)*INT($ET389*$AK389)))))),IF(AM389=2,IF(ET389=0,0,IF($AR389-1&gt;$AJ389,ET389,IF($A$1-1&lt;=AQ389,0,IF(OR(AJ389=AR389-1,ET389-(($AR389-2)*INT($ET389*$AK389))&lt;INT(AK389*ET389)),ET389,(($AR389-1)*INT($ET389*$AK389))))))))))))))</f>
        <v>0</v>
      </c>
      <c r="EW389" s="290">
        <f t="shared" ref="EW389:EW390" si="263">IF(ET389=0,0,IF(ET389="","",IF(AND(BE389&lt;&gt;"",$A$1=BD389),0,IF(AND(BR389&lt;$A$1,BS389&gt;=20),0,IF(AZ389=4,1,IF(AQ389="",0,IF($A$1=$AQ389,0,INT(ET389-EV389))))))))</f>
        <v>0</v>
      </c>
      <c r="EX389" s="291"/>
      <c r="EY389" s="292"/>
      <c r="EZ389" s="292"/>
      <c r="FA389" s="293"/>
      <c r="FB389" s="294">
        <f t="shared" ref="FB389:FB390" si="264">EW389-FA389</f>
        <v>0</v>
      </c>
    </row>
    <row r="390" spans="1:158" s="376" customFormat="1" ht="14.25" thickBot="1" x14ac:dyDescent="0.2">
      <c r="A390" s="345"/>
      <c r="B390" s="346"/>
      <c r="C390" s="347"/>
      <c r="D390" s="348" t="str">
        <f>IF(C390="","",(VLOOKUP(C390,PD!A:B,2,FALSE)))</f>
        <v/>
      </c>
      <c r="E390" s="349"/>
      <c r="F390" s="349"/>
      <c r="G390" s="350"/>
      <c r="H390" s="351"/>
      <c r="I390" s="350"/>
      <c r="J390" s="351"/>
      <c r="K390" s="352"/>
      <c r="L390" s="353"/>
      <c r="M390" s="350"/>
      <c r="N390" s="354"/>
      <c r="O390" s="345"/>
      <c r="P390" s="351"/>
      <c r="Q390" s="355"/>
      <c r="R390" s="345"/>
      <c r="S390" s="350"/>
      <c r="T390" s="351"/>
      <c r="U390" s="352"/>
      <c r="V390" s="345"/>
      <c r="W390" s="350"/>
      <c r="X390" s="350"/>
      <c r="Y390" s="350"/>
      <c r="Z390" s="355"/>
      <c r="AA390" s="353"/>
      <c r="AB390" s="351"/>
      <c r="AC390" s="352"/>
      <c r="AD390" s="356"/>
      <c r="AE390" s="354"/>
      <c r="AF390" s="345"/>
      <c r="AG390" s="346"/>
      <c r="AH390" s="353"/>
      <c r="AI390" s="357"/>
      <c r="AJ390" s="345"/>
      <c r="AK390" s="348" t="str">
        <f>IF(AJ390="","",(VLOOKUP(AJ390,償却率表!A:B,2,FALSE)))</f>
        <v/>
      </c>
      <c r="AL390" s="358"/>
      <c r="AM390" s="355" t="str">
        <f>IF(AL390="","",(VLOOKUP(AL390,PD!G:H,2,FALSE)))</f>
        <v/>
      </c>
      <c r="AN390" s="359"/>
      <c r="AO390" s="360"/>
      <c r="AP390" s="361"/>
      <c r="AQ390" s="351"/>
      <c r="AR390" s="351" t="str">
        <f t="shared" ref="AR390" si="265">IF(AND(AQ390=0,AM390=3),"",IF(AQ390="","",$A$1-AQ390))</f>
        <v/>
      </c>
      <c r="AS390" s="352" t="str">
        <f t="shared" si="229"/>
        <v/>
      </c>
      <c r="AT390" s="362"/>
      <c r="AU390" s="363"/>
      <c r="AV390" s="364"/>
      <c r="AW390" s="365"/>
      <c r="AX390" s="345"/>
      <c r="AY390" s="348"/>
      <c r="AZ390" s="348" t="str">
        <f>IF(AY390="","",(VLOOKUP(AY390,PD!J:K,2,FALSE)))</f>
        <v/>
      </c>
      <c r="BA390" s="351"/>
      <c r="BB390" s="366">
        <f t="shared" si="226"/>
        <v>0</v>
      </c>
      <c r="BC390" s="353"/>
      <c r="BD390" s="350"/>
      <c r="BE390" s="367"/>
      <c r="BF390" s="368">
        <f t="shared" si="230"/>
        <v>0</v>
      </c>
      <c r="BG390" s="369" t="str">
        <f t="shared" si="231"/>
        <v/>
      </c>
      <c r="BH390" s="370" t="str">
        <f t="shared" si="232"/>
        <v/>
      </c>
      <c r="BI390" s="370" t="str">
        <f t="shared" si="233"/>
        <v/>
      </c>
      <c r="BJ390" s="370" t="str">
        <f t="shared" si="234"/>
        <v/>
      </c>
      <c r="BK390" s="370" t="str">
        <f t="shared" si="235"/>
        <v/>
      </c>
      <c r="BL390" s="370" t="str">
        <f t="shared" si="236"/>
        <v/>
      </c>
      <c r="BM390" s="370" t="str">
        <f t="shared" si="237"/>
        <v/>
      </c>
      <c r="BN390" s="370" t="str">
        <f t="shared" si="238"/>
        <v/>
      </c>
      <c r="BO390" s="370" t="str">
        <f t="shared" si="239"/>
        <v/>
      </c>
      <c r="BP390" s="371" t="str">
        <f t="shared" si="240"/>
        <v/>
      </c>
      <c r="BQ390" s="362"/>
      <c r="BR390" s="372"/>
      <c r="BS390" s="364"/>
      <c r="BT390" s="368">
        <f t="shared" si="241"/>
        <v>0</v>
      </c>
      <c r="BU390" s="369" t="str">
        <f t="shared" si="242"/>
        <v/>
      </c>
      <c r="BV390" s="370" t="str">
        <f t="shared" si="243"/>
        <v/>
      </c>
      <c r="BW390" s="370" t="str">
        <f t="shared" si="244"/>
        <v/>
      </c>
      <c r="BX390" s="370" t="str">
        <f t="shared" si="245"/>
        <v/>
      </c>
      <c r="BY390" s="370" t="str">
        <f t="shared" si="246"/>
        <v/>
      </c>
      <c r="BZ390" s="370" t="str">
        <f t="shared" si="247"/>
        <v/>
      </c>
      <c r="CA390" s="370" t="str">
        <f t="shared" si="248"/>
        <v/>
      </c>
      <c r="CB390" s="370" t="str">
        <f t="shared" si="249"/>
        <v/>
      </c>
      <c r="CC390" s="370" t="str">
        <f t="shared" si="250"/>
        <v/>
      </c>
      <c r="CD390" s="370" t="str">
        <f t="shared" si="251"/>
        <v/>
      </c>
      <c r="CE390" s="371" t="str">
        <f t="shared" si="252"/>
        <v/>
      </c>
      <c r="CF390" s="362"/>
      <c r="CG390" s="363"/>
      <c r="CH390" s="363"/>
      <c r="CI390" s="363"/>
      <c r="CJ390" s="364"/>
      <c r="CK390" s="373">
        <f t="shared" si="253"/>
        <v>0</v>
      </c>
      <c r="CL390" s="374">
        <f t="shared" si="254"/>
        <v>0</v>
      </c>
      <c r="CM390" s="363">
        <f t="shared" si="255"/>
        <v>0</v>
      </c>
      <c r="CN390" s="363">
        <f t="shared" si="256"/>
        <v>0</v>
      </c>
      <c r="CO390" s="363">
        <f t="shared" si="257"/>
        <v>0</v>
      </c>
      <c r="CP390" s="364">
        <f t="shared" si="258"/>
        <v>0</v>
      </c>
      <c r="CQ390" s="375"/>
      <c r="CR390" s="353"/>
      <c r="CS390" s="352"/>
      <c r="CV390" s="377"/>
      <c r="CW390" s="378"/>
      <c r="CX390" s="378"/>
      <c r="CY390" s="378"/>
      <c r="CZ390" s="378"/>
      <c r="DA390" s="378"/>
      <c r="DB390" s="378"/>
      <c r="DC390" s="378"/>
      <c r="DD390" s="378"/>
      <c r="DE390" s="379"/>
      <c r="DF390" s="377"/>
      <c r="DG390" s="378"/>
      <c r="DH390" s="378"/>
      <c r="DI390" s="378"/>
      <c r="DJ390" s="378"/>
      <c r="DK390" s="378"/>
      <c r="DL390" s="378"/>
      <c r="DM390" s="378"/>
      <c r="DN390" s="378"/>
      <c r="DO390" s="378"/>
      <c r="DP390" s="379"/>
      <c r="DQ390" s="141"/>
      <c r="DR390" s="377"/>
      <c r="DS390" s="378"/>
      <c r="DT390" s="378"/>
      <c r="DU390" s="378"/>
      <c r="DV390" s="378"/>
      <c r="DW390" s="378"/>
      <c r="DX390" s="378"/>
      <c r="DY390" s="378"/>
      <c r="DZ390" s="378"/>
      <c r="EA390" s="378"/>
      <c r="EB390" s="378"/>
      <c r="EC390" s="378"/>
      <c r="ED390" s="378"/>
      <c r="EE390" s="378"/>
      <c r="EF390" s="380"/>
      <c r="EG390" s="380"/>
      <c r="EH390" s="380"/>
      <c r="EI390" s="380"/>
      <c r="EJ390" s="380"/>
      <c r="EK390" s="380"/>
      <c r="EL390" s="380"/>
      <c r="EM390" s="380"/>
      <c r="EN390" s="380"/>
      <c r="EO390" s="380"/>
      <c r="EP390" s="380"/>
      <c r="EQ390" s="379"/>
      <c r="ER390" s="381"/>
      <c r="ES390" s="382">
        <f t="shared" si="259"/>
        <v>0</v>
      </c>
      <c r="ET390" s="383">
        <f t="shared" si="260"/>
        <v>0</v>
      </c>
      <c r="EU390" s="384">
        <f t="shared" si="261"/>
        <v>0</v>
      </c>
      <c r="EV390" s="384">
        <f t="shared" si="262"/>
        <v>0</v>
      </c>
      <c r="EW390" s="384">
        <f t="shared" si="263"/>
        <v>0</v>
      </c>
      <c r="EX390" s="385"/>
      <c r="EY390" s="386"/>
      <c r="EZ390" s="386"/>
      <c r="FA390" s="387"/>
      <c r="FB390" s="388">
        <f t="shared" si="264"/>
        <v>0</v>
      </c>
    </row>
    <row r="391" spans="1:158" ht="14.25" thickBot="1" x14ac:dyDescent="0.2">
      <c r="A391" s="389" t="s">
        <v>212</v>
      </c>
      <c r="B391" s="390"/>
      <c r="C391" s="391">
        <f t="shared" ref="C391:AS391" si="266">COUNTA(C15:C390)</f>
        <v>374</v>
      </c>
      <c r="D391" s="392">
        <f t="shared" si="266"/>
        <v>376</v>
      </c>
      <c r="E391" s="393">
        <f t="shared" si="266"/>
        <v>374</v>
      </c>
      <c r="F391" s="393">
        <f t="shared" si="266"/>
        <v>374</v>
      </c>
      <c r="G391" s="394">
        <f t="shared" si="266"/>
        <v>374</v>
      </c>
      <c r="H391" s="392">
        <f t="shared" si="266"/>
        <v>374</v>
      </c>
      <c r="I391" s="394">
        <f t="shared" si="266"/>
        <v>374</v>
      </c>
      <c r="J391" s="395">
        <f t="shared" si="266"/>
        <v>374</v>
      </c>
      <c r="K391" s="396">
        <f t="shared" si="266"/>
        <v>0</v>
      </c>
      <c r="L391" s="397">
        <f t="shared" si="266"/>
        <v>0</v>
      </c>
      <c r="M391" s="394">
        <f t="shared" si="266"/>
        <v>374</v>
      </c>
      <c r="N391" s="398">
        <f t="shared" si="266"/>
        <v>0</v>
      </c>
      <c r="O391" s="389">
        <f t="shared" si="266"/>
        <v>374</v>
      </c>
      <c r="P391" s="392">
        <f t="shared" si="266"/>
        <v>353</v>
      </c>
      <c r="Q391" s="390">
        <f t="shared" si="266"/>
        <v>374</v>
      </c>
      <c r="R391" s="389">
        <f t="shared" si="266"/>
        <v>374</v>
      </c>
      <c r="S391" s="394">
        <f t="shared" si="266"/>
        <v>0</v>
      </c>
      <c r="T391" s="392">
        <f t="shared" si="266"/>
        <v>0</v>
      </c>
      <c r="U391" s="398">
        <f t="shared" si="266"/>
        <v>0</v>
      </c>
      <c r="V391" s="389">
        <f t="shared" si="266"/>
        <v>374</v>
      </c>
      <c r="W391" s="394">
        <f t="shared" si="266"/>
        <v>332</v>
      </c>
      <c r="X391" s="394">
        <f t="shared" si="266"/>
        <v>0</v>
      </c>
      <c r="Y391" s="394">
        <f t="shared" si="266"/>
        <v>0</v>
      </c>
      <c r="Z391" s="390">
        <f t="shared" si="266"/>
        <v>0</v>
      </c>
      <c r="AA391" s="397">
        <f t="shared" si="266"/>
        <v>0</v>
      </c>
      <c r="AB391" s="392">
        <f t="shared" si="266"/>
        <v>0</v>
      </c>
      <c r="AC391" s="398">
        <f t="shared" si="266"/>
        <v>0</v>
      </c>
      <c r="AD391" s="397">
        <f t="shared" si="266"/>
        <v>0</v>
      </c>
      <c r="AE391" s="394">
        <f t="shared" si="266"/>
        <v>0</v>
      </c>
      <c r="AF391" s="389">
        <f t="shared" si="266"/>
        <v>354</v>
      </c>
      <c r="AG391" s="392">
        <f t="shared" si="266"/>
        <v>354</v>
      </c>
      <c r="AH391" s="397">
        <f t="shared" si="266"/>
        <v>372</v>
      </c>
      <c r="AI391" s="392">
        <f t="shared" si="266"/>
        <v>372</v>
      </c>
      <c r="AJ391" s="389">
        <f t="shared" si="266"/>
        <v>374</v>
      </c>
      <c r="AK391" s="392">
        <f t="shared" si="266"/>
        <v>376</v>
      </c>
      <c r="AL391" s="392">
        <f t="shared" si="266"/>
        <v>374</v>
      </c>
      <c r="AM391" s="390">
        <f t="shared" si="266"/>
        <v>376</v>
      </c>
      <c r="AN391" s="399">
        <f t="shared" si="266"/>
        <v>349</v>
      </c>
      <c r="AO391" s="400">
        <f t="shared" si="266"/>
        <v>374</v>
      </c>
      <c r="AP391" s="400">
        <f t="shared" si="266"/>
        <v>336</v>
      </c>
      <c r="AQ391" s="392">
        <f t="shared" si="266"/>
        <v>375</v>
      </c>
      <c r="AR391" s="390">
        <f t="shared" si="266"/>
        <v>376</v>
      </c>
      <c r="AS391" s="401">
        <f t="shared" si="266"/>
        <v>234</v>
      </c>
      <c r="AT391" s="402">
        <f>SUM(AT15:AT390)</f>
        <v>23599678674</v>
      </c>
      <c r="AU391" s="402">
        <f>SUM(AU15:AU390)</f>
        <v>3095000</v>
      </c>
      <c r="AV391" s="403">
        <f>SUM(AV15:AV390)</f>
        <v>6642146000</v>
      </c>
      <c r="AW391" s="404">
        <f>SUM(AW15:AW390)</f>
        <v>0</v>
      </c>
      <c r="AX391" s="391">
        <f t="shared" ref="AX391:BE391" si="267">COUNTA(AX15:AX390)</f>
        <v>149</v>
      </c>
      <c r="AY391" s="392">
        <f t="shared" si="267"/>
        <v>374</v>
      </c>
      <c r="AZ391" s="392">
        <f t="shared" si="267"/>
        <v>376</v>
      </c>
      <c r="BA391" s="395">
        <f t="shared" si="267"/>
        <v>374</v>
      </c>
      <c r="BB391" s="396">
        <f t="shared" si="267"/>
        <v>306</v>
      </c>
      <c r="BC391" s="401">
        <f t="shared" si="267"/>
        <v>0</v>
      </c>
      <c r="BD391" s="394">
        <f t="shared" si="267"/>
        <v>0</v>
      </c>
      <c r="BE391" s="405">
        <f t="shared" si="267"/>
        <v>0</v>
      </c>
      <c r="BF391" s="406">
        <f t="shared" ref="BF391:BP391" si="268">SUM(BF15:BF390)</f>
        <v>0</v>
      </c>
      <c r="BG391" s="407">
        <f t="shared" si="268"/>
        <v>0</v>
      </c>
      <c r="BH391" s="402">
        <f t="shared" si="268"/>
        <v>0</v>
      </c>
      <c r="BI391" s="402">
        <f t="shared" si="268"/>
        <v>0</v>
      </c>
      <c r="BJ391" s="402">
        <f t="shared" si="268"/>
        <v>0</v>
      </c>
      <c r="BK391" s="402">
        <f t="shared" si="268"/>
        <v>0</v>
      </c>
      <c r="BL391" s="402">
        <f t="shared" si="268"/>
        <v>0</v>
      </c>
      <c r="BM391" s="402">
        <f t="shared" si="268"/>
        <v>0</v>
      </c>
      <c r="BN391" s="402">
        <f t="shared" si="268"/>
        <v>0</v>
      </c>
      <c r="BO391" s="402">
        <f t="shared" si="268"/>
        <v>0</v>
      </c>
      <c r="BP391" s="403">
        <f t="shared" si="268"/>
        <v>0</v>
      </c>
      <c r="BQ391" s="401">
        <f>COUNTA(BQ15:BQ390)</f>
        <v>0</v>
      </c>
      <c r="BR391" s="401">
        <f>COUNTA(BR15:BR390)</f>
        <v>0</v>
      </c>
      <c r="BS391" s="401">
        <f>COUNTA(BS15:BS390)</f>
        <v>0</v>
      </c>
      <c r="BT391" s="402">
        <f t="shared" ref="BT391:CQ391" si="269">SUM(BT15:BT390)</f>
        <v>0</v>
      </c>
      <c r="BU391" s="402">
        <f t="shared" si="269"/>
        <v>0</v>
      </c>
      <c r="BV391" s="402">
        <f t="shared" si="269"/>
        <v>0</v>
      </c>
      <c r="BW391" s="402">
        <f t="shared" si="269"/>
        <v>0</v>
      </c>
      <c r="BX391" s="402">
        <f t="shared" si="269"/>
        <v>0</v>
      </c>
      <c r="BY391" s="402">
        <f t="shared" si="269"/>
        <v>0</v>
      </c>
      <c r="BZ391" s="402">
        <f t="shared" si="269"/>
        <v>0</v>
      </c>
      <c r="CA391" s="402">
        <f t="shared" si="269"/>
        <v>0</v>
      </c>
      <c r="CB391" s="402">
        <f t="shared" si="269"/>
        <v>0</v>
      </c>
      <c r="CC391" s="402">
        <f t="shared" si="269"/>
        <v>0</v>
      </c>
      <c r="CD391" s="402">
        <f t="shared" si="269"/>
        <v>0</v>
      </c>
      <c r="CE391" s="402">
        <f t="shared" si="269"/>
        <v>0</v>
      </c>
      <c r="CF391" s="408">
        <f t="shared" si="269"/>
        <v>0</v>
      </c>
      <c r="CG391" s="402">
        <f t="shared" si="269"/>
        <v>0</v>
      </c>
      <c r="CH391" s="402">
        <f t="shared" si="269"/>
        <v>0</v>
      </c>
      <c r="CI391" s="402">
        <f t="shared" si="269"/>
        <v>0</v>
      </c>
      <c r="CJ391" s="409">
        <f t="shared" si="269"/>
        <v>0</v>
      </c>
      <c r="CK391" s="410">
        <f t="shared" si="269"/>
        <v>0</v>
      </c>
      <c r="CL391" s="407">
        <f t="shared" si="269"/>
        <v>30373463624</v>
      </c>
      <c r="CM391" s="402">
        <f t="shared" si="269"/>
        <v>574196631</v>
      </c>
      <c r="CN391" s="402">
        <f t="shared" si="269"/>
        <v>13227639483</v>
      </c>
      <c r="CO391" s="403">
        <f t="shared" si="269"/>
        <v>17145824141</v>
      </c>
      <c r="CP391" s="411">
        <f t="shared" si="269"/>
        <v>17720020772</v>
      </c>
      <c r="CQ391" s="412">
        <f t="shared" si="269"/>
        <v>0</v>
      </c>
      <c r="CR391" s="397">
        <f>COUNTA(CR15:CR390)</f>
        <v>2</v>
      </c>
      <c r="CS391" s="413">
        <f>COUNTA(CS15:CS390)</f>
        <v>0</v>
      </c>
      <c r="CT391" s="381"/>
      <c r="CU391" s="381"/>
      <c r="CV391" s="381"/>
      <c r="CW391" s="381"/>
      <c r="CX391" s="381"/>
      <c r="CY391" s="381"/>
      <c r="CZ391" s="381"/>
      <c r="DA391" s="381"/>
      <c r="DB391" s="381"/>
      <c r="DC391" s="381"/>
      <c r="DD391" s="381"/>
      <c r="DE391" s="381"/>
      <c r="DF391" s="381"/>
      <c r="DG391" s="381"/>
      <c r="DH391" s="381"/>
      <c r="DI391" s="381"/>
      <c r="DJ391" s="381"/>
      <c r="DK391" s="381"/>
      <c r="DL391" s="381"/>
      <c r="DM391" s="381"/>
      <c r="DN391" s="381"/>
      <c r="DO391" s="381"/>
      <c r="DP391" s="381"/>
      <c r="DQ391" s="141"/>
      <c r="DR391" s="381"/>
      <c r="DS391" s="381"/>
      <c r="DT391" s="381"/>
      <c r="DU391" s="381"/>
      <c r="DV391" s="381"/>
      <c r="DW391" s="381"/>
      <c r="DX391" s="381"/>
      <c r="DY391" s="381"/>
      <c r="DZ391" s="381"/>
      <c r="EA391" s="381"/>
      <c r="EB391" s="381"/>
      <c r="EC391" s="381"/>
      <c r="ED391" s="381"/>
      <c r="EE391" s="381"/>
      <c r="EF391" s="381"/>
      <c r="EG391" s="381"/>
      <c r="EH391" s="381"/>
      <c r="EI391" s="381"/>
      <c r="EJ391" s="381"/>
      <c r="EK391" s="381"/>
      <c r="EL391" s="381"/>
      <c r="EM391" s="381"/>
      <c r="EN391" s="381"/>
      <c r="EO391" s="381"/>
      <c r="EP391" s="381"/>
      <c r="EQ391" s="381"/>
      <c r="ER391" s="381"/>
      <c r="ET391" s="408">
        <f t="shared" ref="ET391:FB391" si="270">SUM(ET15:ET390)</f>
        <v>0</v>
      </c>
      <c r="EU391" s="402">
        <f t="shared" si="270"/>
        <v>0</v>
      </c>
      <c r="EV391" s="402">
        <f t="shared" si="270"/>
        <v>0</v>
      </c>
      <c r="EW391" s="402">
        <f t="shared" si="270"/>
        <v>0</v>
      </c>
      <c r="EX391" s="402">
        <f t="shared" si="270"/>
        <v>0</v>
      </c>
      <c r="EY391" s="402">
        <f t="shared" si="270"/>
        <v>0</v>
      </c>
      <c r="EZ391" s="402">
        <f t="shared" si="270"/>
        <v>0</v>
      </c>
      <c r="FA391" s="402">
        <f t="shared" si="270"/>
        <v>0</v>
      </c>
      <c r="FB391" s="403">
        <f t="shared" si="270"/>
        <v>0</v>
      </c>
    </row>
    <row r="392" spans="1:158" x14ac:dyDescent="0.15">
      <c r="DQ392" s="141"/>
    </row>
  </sheetData>
  <autoFilter ref="A3:CS391"/>
  <mergeCells count="166">
    <mergeCell ref="DR8:DS8"/>
    <mergeCell ref="EI8:EP8"/>
    <mergeCell ref="ED8:EH8"/>
    <mergeCell ref="EB8:EC8"/>
    <mergeCell ref="DZ8:EA8"/>
    <mergeCell ref="DT8:DV8"/>
    <mergeCell ref="DW8:DY8"/>
    <mergeCell ref="EF9:EF11"/>
    <mergeCell ref="EG9:EG11"/>
    <mergeCell ref="EH9:EH11"/>
    <mergeCell ref="EI9:EI11"/>
    <mergeCell ref="EJ9:EJ11"/>
    <mergeCell ref="EK9:EK11"/>
    <mergeCell ref="EL9:EL11"/>
    <mergeCell ref="EM9:EM11"/>
    <mergeCell ref="EN9:EN11"/>
    <mergeCell ref="EO9:EO11"/>
    <mergeCell ref="EP9:EP11"/>
    <mergeCell ref="DX9:DX11"/>
    <mergeCell ref="BQ8:CE8"/>
    <mergeCell ref="BE9:BE11"/>
    <mergeCell ref="BD9:BD11"/>
    <mergeCell ref="BC9:BC11"/>
    <mergeCell ref="BB9:BB11"/>
    <mergeCell ref="BC8:BP8"/>
    <mergeCell ref="BT9:BT11"/>
    <mergeCell ref="BS9:BS11"/>
    <mergeCell ref="BR9:BR11"/>
    <mergeCell ref="BQ9:BQ11"/>
    <mergeCell ref="BF9:BF11"/>
    <mergeCell ref="BU9:CE9"/>
    <mergeCell ref="CV8:DE8"/>
    <mergeCell ref="DF8:DP8"/>
    <mergeCell ref="CF9:CF11"/>
    <mergeCell ref="CG9:CG11"/>
    <mergeCell ref="CH9:CH11"/>
    <mergeCell ref="CI9:CI11"/>
    <mergeCell ref="CJ9:CJ11"/>
    <mergeCell ref="CK9:CK11"/>
    <mergeCell ref="CL9:CL11"/>
    <mergeCell ref="CN9:CN11"/>
    <mergeCell ref="CO9:CO11"/>
    <mergeCell ref="CQ9:CQ11"/>
    <mergeCell ref="CR9:CR11"/>
    <mergeCell ref="CS9:CS11"/>
    <mergeCell ref="DA9:DA11"/>
    <mergeCell ref="CM9:CM11"/>
    <mergeCell ref="FB9:FB11"/>
    <mergeCell ref="DK9:DK11"/>
    <mergeCell ref="DJ9:DJ11"/>
    <mergeCell ref="DI9:DI11"/>
    <mergeCell ref="DH9:DH11"/>
    <mergeCell ref="DG9:DG11"/>
    <mergeCell ref="CZ9:CZ11"/>
    <mergeCell ref="CY9:CY11"/>
    <mergeCell ref="CX9:CX11"/>
    <mergeCell ref="DF9:DF11"/>
    <mergeCell ref="DE9:DE11"/>
    <mergeCell ref="DD9:DD11"/>
    <mergeCell ref="DC9:DC11"/>
    <mergeCell ref="DB9:DB11"/>
    <mergeCell ref="DY9:DY11"/>
    <mergeCell ref="DZ9:DZ11"/>
    <mergeCell ref="DP9:DP11"/>
    <mergeCell ref="DO9:DO11"/>
    <mergeCell ref="DN9:DN11"/>
    <mergeCell ref="DM9:DM11"/>
    <mergeCell ref="DL9:DL11"/>
    <mergeCell ref="FA9:FA11"/>
    <mergeCell ref="EZ9:EZ11"/>
    <mergeCell ref="AW9:AW11"/>
    <mergeCell ref="AS13:AV13"/>
    <mergeCell ref="ET9:ET11"/>
    <mergeCell ref="EU9:EU11"/>
    <mergeCell ref="EV9:EV11"/>
    <mergeCell ref="EW9:EW11"/>
    <mergeCell ref="EQ9:EQ11"/>
    <mergeCell ref="EE9:EE11"/>
    <mergeCell ref="ED9:ED11"/>
    <mergeCell ref="EC9:EC11"/>
    <mergeCell ref="EB9:EB11"/>
    <mergeCell ref="EA9:EA11"/>
    <mergeCell ref="DR9:DR11"/>
    <mergeCell ref="DS9:DS11"/>
    <mergeCell ref="DT9:DT11"/>
    <mergeCell ref="DU9:DU11"/>
    <mergeCell ref="CW9:CW11"/>
    <mergeCell ref="CV9:CV11"/>
    <mergeCell ref="DR12:EQ13"/>
    <mergeCell ref="AS12:AV12"/>
    <mergeCell ref="DV9:DV11"/>
    <mergeCell ref="DW9:DW11"/>
    <mergeCell ref="AT9:AV9"/>
    <mergeCell ref="AX9:AX11"/>
    <mergeCell ref="AR9:AR11"/>
    <mergeCell ref="AM9:AM11"/>
    <mergeCell ref="AH9:AH11"/>
    <mergeCell ref="V9:V11"/>
    <mergeCell ref="EX8:FA8"/>
    <mergeCell ref="A1:B1"/>
    <mergeCell ref="A8:B8"/>
    <mergeCell ref="C8:K8"/>
    <mergeCell ref="AD8:AE8"/>
    <mergeCell ref="AF8:AG8"/>
    <mergeCell ref="ES8:ES11"/>
    <mergeCell ref="AT10:AT11"/>
    <mergeCell ref="AU10:AU11"/>
    <mergeCell ref="AV10:AV11"/>
    <mergeCell ref="AT8:AW8"/>
    <mergeCell ref="CF8:CK8"/>
    <mergeCell ref="AH8:AI8"/>
    <mergeCell ref="BG9:BP9"/>
    <mergeCell ref="CP9:CP11"/>
    <mergeCell ref="CL8:CP8"/>
    <mergeCell ref="ET8:EW8"/>
    <mergeCell ref="AX8:BA8"/>
    <mergeCell ref="EX9:EX11"/>
    <mergeCell ref="EY9:EY11"/>
    <mergeCell ref="C9:C11"/>
    <mergeCell ref="D9:D11"/>
    <mergeCell ref="E9:E11"/>
    <mergeCell ref="F9:F11"/>
    <mergeCell ref="V8:Z8"/>
    <mergeCell ref="AA8:AC8"/>
    <mergeCell ref="AJ8:AM8"/>
    <mergeCell ref="AN8:AR8"/>
    <mergeCell ref="AE9:AE11"/>
    <mergeCell ref="AF9:AF11"/>
    <mergeCell ref="AG9:AG11"/>
    <mergeCell ref="AI9:AI11"/>
    <mergeCell ref="AL9:AL11"/>
    <mergeCell ref="AK9:AK11"/>
    <mergeCell ref="AJ9:AJ11"/>
    <mergeCell ref="Z9:Z11"/>
    <mergeCell ref="AA10:AA11"/>
    <mergeCell ref="AB10:AB11"/>
    <mergeCell ref="AC10:AC11"/>
    <mergeCell ref="AD9:AD11"/>
    <mergeCell ref="AN9:AN11"/>
    <mergeCell ref="AO9:AO11"/>
    <mergeCell ref="AP9:AP11"/>
    <mergeCell ref="AQ9:AQ11"/>
    <mergeCell ref="R9:R11"/>
    <mergeCell ref="W9:W11"/>
    <mergeCell ref="X9:X11"/>
    <mergeCell ref="Y9:Y11"/>
    <mergeCell ref="AA9:AC9"/>
    <mergeCell ref="A9:A11"/>
    <mergeCell ref="B9:B11"/>
    <mergeCell ref="A7:B7"/>
    <mergeCell ref="O8:Q8"/>
    <mergeCell ref="R8:U8"/>
    <mergeCell ref="M9:M11"/>
    <mergeCell ref="L9:L11"/>
    <mergeCell ref="L8:N8"/>
    <mergeCell ref="G9:G11"/>
    <mergeCell ref="H9:H11"/>
    <mergeCell ref="I9:I11"/>
    <mergeCell ref="J9:J11"/>
    <mergeCell ref="K9:K11"/>
    <mergeCell ref="N9:N11"/>
    <mergeCell ref="S9:S11"/>
    <mergeCell ref="T9:T11"/>
    <mergeCell ref="U9:U11"/>
    <mergeCell ref="Q9:Q11"/>
    <mergeCell ref="P9:P11"/>
  </mergeCells>
  <phoneticPr fontId="4"/>
  <conditionalFormatting sqref="P15:P390 CF15:CJ390">
    <cfRule type="expression" dxfId="4" priority="9">
      <formula>AND($BE15=10,$A$1=$BD15)</formula>
    </cfRule>
  </conditionalFormatting>
  <conditionalFormatting sqref="AH15:AH390">
    <cfRule type="expression" dxfId="3" priority="7">
      <formula>$AU15&gt;0</formula>
    </cfRule>
  </conditionalFormatting>
  <conditionalFormatting sqref="AW15:AW390">
    <cfRule type="expression" dxfId="2" priority="6">
      <formula>$K15=1</formula>
    </cfRule>
  </conditionalFormatting>
  <conditionalFormatting sqref="ES15:ES390">
    <cfRule type="expression" dxfId="1" priority="24">
      <formula>ES15=$A$1</formula>
    </cfRule>
    <cfRule type="expression" dxfId="0" priority="25">
      <formula>#REF!=$A$1</formula>
    </cfRule>
  </conditionalFormatting>
  <dataValidations count="5">
    <dataValidation type="list" allowBlank="1" showInputMessage="1" showErrorMessage="1" sqref="C15:C390">
      <formula1>勘定科目</formula1>
    </dataValidation>
    <dataValidation type="list" allowBlank="1" showInputMessage="1" showErrorMessage="1" sqref="AY15:AY390">
      <formula1>登録時価額算定方法</formula1>
    </dataValidation>
    <dataValidation type="list" allowBlank="1" showInputMessage="1" showErrorMessage="1" sqref="AL15:AL390">
      <formula1>償却区分</formula1>
    </dataValidation>
    <dataValidation type="list" allowBlank="1" showInputMessage="1" showErrorMessage="1" sqref="R15:R390">
      <formula1>"1,2,3"</formula1>
    </dataValidation>
    <dataValidation type="list" allowBlank="1" showInputMessage="1" showErrorMessage="1" sqref="V15:V390">
      <formula1>"行政,普通"</formula1>
    </dataValidation>
  </dataValidations>
  <printOptions headings="1"/>
  <pageMargins left="0.51181102362204722" right="0.51181102362204722" top="0.74803149606299213" bottom="0.74803149606299213" header="0.31496062992125984" footer="0.31496062992125984"/>
  <pageSetup paperSize="8" scale="50" fitToWidth="0" orientation="landscape" r:id="rId1"/>
  <colBreaks count="1" manualBreakCount="1">
    <brk id="5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workbookViewId="0">
      <selection activeCell="C33" sqref="C33"/>
    </sheetView>
  </sheetViews>
  <sheetFormatPr defaultColWidth="8.875" defaultRowHeight="13.5" x14ac:dyDescent="0.15"/>
  <cols>
    <col min="1" max="1" width="11.375" style="55" customWidth="1"/>
    <col min="2" max="2" width="23.875" style="55" bestFit="1" customWidth="1"/>
    <col min="3" max="3" width="52.875" style="55" bestFit="1" customWidth="1"/>
    <col min="4" max="4" width="5.875" style="55" bestFit="1" customWidth="1"/>
    <col min="5" max="6" width="8.875" style="55"/>
    <col min="7" max="7" width="16.375" style="55" customWidth="1"/>
    <col min="8" max="8" width="27.875" style="55" customWidth="1"/>
    <col min="9" max="16384" width="8.875" style="55"/>
  </cols>
  <sheetData>
    <row r="1" spans="1:4" x14ac:dyDescent="0.15">
      <c r="A1" s="55" t="s">
        <v>86</v>
      </c>
    </row>
    <row r="3" spans="1:4" ht="22.5" x14ac:dyDescent="0.15">
      <c r="A3" s="27"/>
      <c r="B3" s="28" t="s">
        <v>87</v>
      </c>
      <c r="C3" s="29" t="s">
        <v>88</v>
      </c>
      <c r="D3" s="30" t="s">
        <v>89</v>
      </c>
    </row>
    <row r="4" spans="1:4" x14ac:dyDescent="0.15">
      <c r="A4" s="31" t="s">
        <v>90</v>
      </c>
      <c r="B4" s="31" t="s">
        <v>91</v>
      </c>
      <c r="C4" s="32" t="s">
        <v>92</v>
      </c>
      <c r="D4" s="33">
        <v>10</v>
      </c>
    </row>
    <row r="5" spans="1:4" x14ac:dyDescent="0.15">
      <c r="A5" s="34"/>
      <c r="B5" s="35" t="s">
        <v>121</v>
      </c>
      <c r="C5" s="35" t="s">
        <v>113</v>
      </c>
      <c r="D5" s="36">
        <v>11</v>
      </c>
    </row>
    <row r="6" spans="1:4" x14ac:dyDescent="0.15">
      <c r="A6" s="34"/>
      <c r="B6" s="37" t="s">
        <v>114</v>
      </c>
      <c r="C6" s="37" t="s">
        <v>115</v>
      </c>
      <c r="D6" s="38">
        <v>12</v>
      </c>
    </row>
    <row r="7" spans="1:4" x14ac:dyDescent="0.15">
      <c r="A7" s="34"/>
      <c r="B7" s="39" t="s">
        <v>122</v>
      </c>
      <c r="C7" s="40" t="s">
        <v>93</v>
      </c>
      <c r="D7" s="38">
        <v>13</v>
      </c>
    </row>
    <row r="8" spans="1:4" x14ac:dyDescent="0.15">
      <c r="A8" s="34"/>
      <c r="B8" s="41" t="s">
        <v>144</v>
      </c>
      <c r="C8" s="42" t="s">
        <v>129</v>
      </c>
      <c r="D8" s="38">
        <v>14</v>
      </c>
    </row>
    <row r="9" spans="1:4" x14ac:dyDescent="0.15">
      <c r="A9" s="34"/>
      <c r="B9" s="41" t="s">
        <v>116</v>
      </c>
      <c r="C9" s="42" t="s">
        <v>128</v>
      </c>
      <c r="D9" s="38">
        <v>15</v>
      </c>
    </row>
    <row r="10" spans="1:4" x14ac:dyDescent="0.15">
      <c r="A10" s="34"/>
      <c r="B10" s="41" t="s">
        <v>138</v>
      </c>
      <c r="C10" s="42" t="s">
        <v>117</v>
      </c>
      <c r="D10" s="38">
        <v>16</v>
      </c>
    </row>
    <row r="11" spans="1:4" x14ac:dyDescent="0.15">
      <c r="A11" s="34"/>
      <c r="B11" s="43" t="s">
        <v>143</v>
      </c>
      <c r="C11" s="44" t="s">
        <v>118</v>
      </c>
      <c r="D11" s="45">
        <v>40</v>
      </c>
    </row>
    <row r="12" spans="1:4" x14ac:dyDescent="0.15">
      <c r="A12" s="34"/>
      <c r="B12" s="43" t="s">
        <v>142</v>
      </c>
      <c r="C12" s="44" t="s">
        <v>119</v>
      </c>
      <c r="D12" s="45">
        <v>50</v>
      </c>
    </row>
    <row r="13" spans="1:4" x14ac:dyDescent="0.15">
      <c r="A13" s="34"/>
      <c r="B13" s="43" t="s">
        <v>135</v>
      </c>
      <c r="C13" s="44" t="s">
        <v>120</v>
      </c>
      <c r="D13" s="45">
        <v>51</v>
      </c>
    </row>
    <row r="14" spans="1:4" x14ac:dyDescent="0.15">
      <c r="A14" s="31" t="s">
        <v>94</v>
      </c>
      <c r="B14" s="35" t="s">
        <v>95</v>
      </c>
      <c r="C14" s="46" t="s">
        <v>96</v>
      </c>
      <c r="D14" s="33">
        <v>20</v>
      </c>
    </row>
    <row r="15" spans="1:4" x14ac:dyDescent="0.15">
      <c r="A15" s="34"/>
      <c r="B15" s="43" t="s">
        <v>97</v>
      </c>
      <c r="C15" s="47" t="s">
        <v>130</v>
      </c>
      <c r="D15" s="51">
        <v>21</v>
      </c>
    </row>
    <row r="16" spans="1:4" x14ac:dyDescent="0.15">
      <c r="A16" s="34"/>
      <c r="B16" s="35" t="s">
        <v>123</v>
      </c>
      <c r="C16" s="35" t="s">
        <v>131</v>
      </c>
      <c r="D16" s="33">
        <v>22</v>
      </c>
    </row>
    <row r="17" spans="1:4" x14ac:dyDescent="0.15">
      <c r="A17" s="34"/>
      <c r="B17" s="37" t="s">
        <v>124</v>
      </c>
      <c r="C17" s="37" t="s">
        <v>124</v>
      </c>
      <c r="D17" s="51">
        <v>23</v>
      </c>
    </row>
    <row r="18" spans="1:4" ht="24" x14ac:dyDescent="0.15">
      <c r="A18" s="48"/>
      <c r="B18" s="39" t="s">
        <v>145</v>
      </c>
      <c r="C18" s="44" t="s">
        <v>132</v>
      </c>
      <c r="D18" s="36">
        <v>24</v>
      </c>
    </row>
    <row r="19" spans="1:4" x14ac:dyDescent="0.15">
      <c r="A19" s="34"/>
      <c r="B19" s="41" t="s">
        <v>126</v>
      </c>
      <c r="C19" s="42" t="s">
        <v>127</v>
      </c>
      <c r="D19" s="38">
        <v>25</v>
      </c>
    </row>
    <row r="20" spans="1:4" x14ac:dyDescent="0.15">
      <c r="A20" s="34"/>
      <c r="B20" s="41" t="s">
        <v>139</v>
      </c>
      <c r="C20" s="42" t="s">
        <v>125</v>
      </c>
      <c r="D20" s="38">
        <v>26</v>
      </c>
    </row>
    <row r="21" spans="1:4" x14ac:dyDescent="0.15">
      <c r="A21" s="34"/>
      <c r="B21" s="41" t="s">
        <v>140</v>
      </c>
      <c r="C21" s="42" t="s">
        <v>137</v>
      </c>
      <c r="D21" s="38">
        <v>41</v>
      </c>
    </row>
    <row r="22" spans="1:4" x14ac:dyDescent="0.15">
      <c r="A22" s="34"/>
      <c r="B22" s="41" t="s">
        <v>141</v>
      </c>
      <c r="C22" s="42" t="s">
        <v>133</v>
      </c>
      <c r="D22" s="38">
        <v>51</v>
      </c>
    </row>
    <row r="23" spans="1:4" x14ac:dyDescent="0.15">
      <c r="A23" s="34"/>
      <c r="B23" s="41" t="s">
        <v>134</v>
      </c>
      <c r="C23" s="42" t="s">
        <v>136</v>
      </c>
      <c r="D23" s="38">
        <v>61</v>
      </c>
    </row>
    <row r="24" spans="1:4" x14ac:dyDescent="0.15">
      <c r="A24" s="49"/>
      <c r="B24" s="37" t="s">
        <v>98</v>
      </c>
      <c r="C24" s="50" t="s">
        <v>213</v>
      </c>
      <c r="D24" s="51"/>
    </row>
    <row r="27" spans="1:4" x14ac:dyDescent="0.15">
      <c r="A27" s="52" t="s">
        <v>102</v>
      </c>
      <c r="B27" s="53"/>
      <c r="C27" s="53"/>
    </row>
    <row r="28" spans="1:4" x14ac:dyDescent="0.15">
      <c r="A28" s="54"/>
      <c r="B28" s="58" t="s">
        <v>103</v>
      </c>
      <c r="C28" s="56"/>
    </row>
    <row r="29" spans="1:4" x14ac:dyDescent="0.15">
      <c r="A29" s="16" t="s">
        <v>214</v>
      </c>
      <c r="B29" s="59"/>
      <c r="C29" s="53"/>
    </row>
    <row r="30" spans="1:4" x14ac:dyDescent="0.15">
      <c r="A30" s="17" t="s">
        <v>187</v>
      </c>
      <c r="B30" s="60"/>
      <c r="C30" s="53"/>
    </row>
    <row r="31" spans="1:4" x14ac:dyDescent="0.15">
      <c r="A31" s="16" t="s">
        <v>215</v>
      </c>
      <c r="B31" s="59"/>
      <c r="C31" s="53"/>
    </row>
    <row r="32" spans="1:4" x14ac:dyDescent="0.15">
      <c r="A32" s="17" t="s">
        <v>287</v>
      </c>
      <c r="B32" s="61" t="s">
        <v>104</v>
      </c>
      <c r="C32" s="53"/>
    </row>
    <row r="33" spans="1:3" x14ac:dyDescent="0.15">
      <c r="A33" s="17"/>
      <c r="B33" s="61" t="s">
        <v>105</v>
      </c>
      <c r="C33" s="53"/>
    </row>
    <row r="34" spans="1:3" x14ac:dyDescent="0.15">
      <c r="A34" s="17"/>
      <c r="B34" s="61" t="s">
        <v>105</v>
      </c>
      <c r="C34" s="53"/>
    </row>
    <row r="35" spans="1:3" x14ac:dyDescent="0.15">
      <c r="A35" s="17"/>
      <c r="B35" s="61" t="s">
        <v>288</v>
      </c>
      <c r="C35" s="53"/>
    </row>
    <row r="36" spans="1:3" x14ac:dyDescent="0.15">
      <c r="A36" s="16" t="s">
        <v>280</v>
      </c>
      <c r="B36" s="59"/>
      <c r="C36" s="53"/>
    </row>
    <row r="37" spans="1:3" x14ac:dyDescent="0.15">
      <c r="A37" s="17"/>
      <c r="B37" s="62" t="s">
        <v>289</v>
      </c>
      <c r="C37" s="53"/>
    </row>
    <row r="38" spans="1:3" x14ac:dyDescent="0.15">
      <c r="A38" s="17"/>
      <c r="B38" s="63" t="s">
        <v>216</v>
      </c>
      <c r="C38" s="53"/>
    </row>
    <row r="39" spans="1:3" x14ac:dyDescent="0.15">
      <c r="A39" s="18"/>
      <c r="B39" s="64"/>
      <c r="C39" s="53"/>
    </row>
    <row r="40" spans="1:3" x14ac:dyDescent="0.15">
      <c r="A40" s="16" t="s">
        <v>71</v>
      </c>
      <c r="B40" s="59"/>
      <c r="C40" s="53"/>
    </row>
    <row r="41" spans="1:3" x14ac:dyDescent="0.15">
      <c r="A41" s="17"/>
      <c r="B41" s="62" t="s">
        <v>290</v>
      </c>
      <c r="C41" s="57"/>
    </row>
    <row r="42" spans="1:3" x14ac:dyDescent="0.15">
      <c r="A42" s="17"/>
      <c r="B42" s="63" t="s">
        <v>106</v>
      </c>
      <c r="C42" s="57"/>
    </row>
    <row r="43" spans="1:3" x14ac:dyDescent="0.15">
      <c r="A43" s="18"/>
      <c r="B43" s="65"/>
      <c r="C43" s="57"/>
    </row>
  </sheetData>
  <phoneticPr fontId="5"/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C31" sqref="C31"/>
    </sheetView>
  </sheetViews>
  <sheetFormatPr defaultRowHeight="13.5" x14ac:dyDescent="0.15"/>
  <cols>
    <col min="3" max="3" width="33.125" customWidth="1"/>
    <col min="4" max="4" width="12.125" customWidth="1"/>
    <col min="5" max="5" width="25.25" customWidth="1"/>
  </cols>
  <sheetData>
    <row r="1" spans="2:5" x14ac:dyDescent="0.15">
      <c r="B1" t="s">
        <v>82</v>
      </c>
    </row>
    <row r="2" spans="2:5" x14ac:dyDescent="0.15">
      <c r="C2" t="s">
        <v>83</v>
      </c>
    </row>
    <row r="3" spans="2:5" s="11" customFormat="1" ht="24" x14ac:dyDescent="0.15">
      <c r="B3" s="72" t="s">
        <v>84</v>
      </c>
      <c r="C3" s="1" t="s">
        <v>83</v>
      </c>
      <c r="D3" s="1" t="s">
        <v>85</v>
      </c>
      <c r="E3" s="67" t="s">
        <v>282</v>
      </c>
    </row>
    <row r="4" spans="2:5" x14ac:dyDescent="0.15">
      <c r="B4" s="2">
        <v>1</v>
      </c>
      <c r="C4" s="3" t="s">
        <v>281</v>
      </c>
      <c r="D4" s="73" t="s">
        <v>281</v>
      </c>
      <c r="E4" s="2" t="s">
        <v>283</v>
      </c>
    </row>
    <row r="5" spans="2:5" x14ac:dyDescent="0.15">
      <c r="B5" s="4">
        <v>2</v>
      </c>
      <c r="C5" s="5" t="s">
        <v>300</v>
      </c>
      <c r="D5" s="74" t="s">
        <v>286</v>
      </c>
      <c r="E5" s="4" t="s">
        <v>284</v>
      </c>
    </row>
    <row r="6" spans="2:5" x14ac:dyDescent="0.15">
      <c r="B6" s="4">
        <v>3</v>
      </c>
      <c r="C6" s="6" t="s">
        <v>301</v>
      </c>
      <c r="D6" s="74" t="s">
        <v>285</v>
      </c>
      <c r="E6" s="4" t="s">
        <v>284</v>
      </c>
    </row>
    <row r="7" spans="2:5" x14ac:dyDescent="0.15">
      <c r="B7" s="4">
        <v>4</v>
      </c>
      <c r="C7" s="6" t="s">
        <v>302</v>
      </c>
      <c r="D7" s="74" t="s">
        <v>285</v>
      </c>
      <c r="E7" s="4" t="s">
        <v>284</v>
      </c>
    </row>
    <row r="8" spans="2:5" x14ac:dyDescent="0.15">
      <c r="B8" s="4">
        <v>5</v>
      </c>
      <c r="C8" s="6" t="s">
        <v>303</v>
      </c>
      <c r="D8" s="74" t="s">
        <v>285</v>
      </c>
      <c r="E8" s="4" t="s">
        <v>283</v>
      </c>
    </row>
    <row r="9" spans="2:5" x14ac:dyDescent="0.15">
      <c r="B9" s="4">
        <v>6</v>
      </c>
      <c r="C9" s="6" t="s">
        <v>304</v>
      </c>
      <c r="D9" s="74" t="s">
        <v>285</v>
      </c>
      <c r="E9" s="4" t="s">
        <v>283</v>
      </c>
    </row>
    <row r="10" spans="2:5" x14ac:dyDescent="0.15">
      <c r="B10" s="4">
        <v>7</v>
      </c>
      <c r="C10" s="6" t="s">
        <v>305</v>
      </c>
      <c r="D10" s="74" t="s">
        <v>285</v>
      </c>
      <c r="E10" s="7" t="s">
        <v>283</v>
      </c>
    </row>
    <row r="11" spans="2:5" x14ac:dyDescent="0.15">
      <c r="B11" s="4">
        <v>8</v>
      </c>
      <c r="C11" s="6" t="s">
        <v>306</v>
      </c>
      <c r="D11" s="74" t="s">
        <v>285</v>
      </c>
      <c r="E11" s="7" t="s">
        <v>283</v>
      </c>
    </row>
    <row r="12" spans="2:5" x14ac:dyDescent="0.15">
      <c r="B12" s="7">
        <v>9</v>
      </c>
      <c r="C12" s="8" t="s">
        <v>307</v>
      </c>
      <c r="D12" s="66" t="s">
        <v>285</v>
      </c>
      <c r="E12" s="7" t="s">
        <v>283</v>
      </c>
    </row>
    <row r="13" spans="2:5" x14ac:dyDescent="0.15">
      <c r="B13" s="7">
        <v>10</v>
      </c>
      <c r="C13" s="8">
        <v>10</v>
      </c>
      <c r="D13" s="66"/>
      <c r="E13" s="7"/>
    </row>
    <row r="14" spans="2:5" x14ac:dyDescent="0.15">
      <c r="B14" s="7">
        <v>11</v>
      </c>
      <c r="C14" s="8">
        <v>11</v>
      </c>
      <c r="D14" s="66"/>
      <c r="E14" s="7"/>
    </row>
    <row r="15" spans="2:5" x14ac:dyDescent="0.15">
      <c r="B15" s="7">
        <v>12</v>
      </c>
      <c r="C15" s="8">
        <v>12</v>
      </c>
      <c r="D15" s="66"/>
      <c r="E15" s="7"/>
    </row>
    <row r="16" spans="2:5" x14ac:dyDescent="0.15">
      <c r="B16" s="7">
        <v>13</v>
      </c>
      <c r="C16" s="8">
        <v>13</v>
      </c>
      <c r="D16" s="66"/>
      <c r="E16" s="7"/>
    </row>
    <row r="17" spans="2:5" x14ac:dyDescent="0.15">
      <c r="B17" s="7">
        <v>14</v>
      </c>
      <c r="C17" s="8">
        <v>14</v>
      </c>
      <c r="D17" s="66"/>
      <c r="E17" s="7"/>
    </row>
    <row r="18" spans="2:5" x14ac:dyDescent="0.15">
      <c r="B18" s="7">
        <v>15</v>
      </c>
      <c r="C18" s="8">
        <v>15</v>
      </c>
      <c r="D18" s="66"/>
      <c r="E18" s="7"/>
    </row>
    <row r="19" spans="2:5" x14ac:dyDescent="0.15">
      <c r="B19" s="7">
        <v>16</v>
      </c>
      <c r="C19" s="8">
        <v>16</v>
      </c>
      <c r="D19" s="66"/>
      <c r="E19" s="7"/>
    </row>
    <row r="20" spans="2:5" x14ac:dyDescent="0.15">
      <c r="B20" s="7">
        <v>17</v>
      </c>
      <c r="C20" s="8">
        <v>17</v>
      </c>
      <c r="D20" s="66"/>
      <c r="E20" s="7"/>
    </row>
    <row r="21" spans="2:5" x14ac:dyDescent="0.15">
      <c r="B21" s="7">
        <v>18</v>
      </c>
      <c r="C21" s="8">
        <v>18</v>
      </c>
      <c r="D21" s="66"/>
      <c r="E21" s="7"/>
    </row>
    <row r="22" spans="2:5" x14ac:dyDescent="0.15">
      <c r="B22" s="7">
        <v>19</v>
      </c>
      <c r="C22" s="8">
        <v>19</v>
      </c>
      <c r="D22" s="66"/>
      <c r="E22" s="7"/>
    </row>
    <row r="23" spans="2:5" x14ac:dyDescent="0.15">
      <c r="B23" s="9">
        <v>20</v>
      </c>
      <c r="C23" s="10">
        <v>20</v>
      </c>
      <c r="D23" s="68"/>
      <c r="E23" s="9"/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topLeftCell="A58" workbookViewId="0">
      <selection activeCell="H36" sqref="H36"/>
    </sheetView>
  </sheetViews>
  <sheetFormatPr defaultRowHeight="13.5" x14ac:dyDescent="0.15"/>
  <cols>
    <col min="1" max="1" width="8.875" style="11"/>
    <col min="2" max="2" width="10.875" style="23" customWidth="1"/>
  </cols>
  <sheetData>
    <row r="1" spans="1:2" x14ac:dyDescent="0.15">
      <c r="A1" s="12" t="s">
        <v>100</v>
      </c>
      <c r="B1" s="19" t="s">
        <v>101</v>
      </c>
    </row>
    <row r="2" spans="1:2" x14ac:dyDescent="0.15">
      <c r="A2" s="13">
        <v>2</v>
      </c>
      <c r="B2" s="20">
        <v>0.5</v>
      </c>
    </row>
    <row r="3" spans="1:2" x14ac:dyDescent="0.15">
      <c r="A3" s="14">
        <v>3</v>
      </c>
      <c r="B3" s="21">
        <v>0.33400000000000002</v>
      </c>
    </row>
    <row r="4" spans="1:2" x14ac:dyDescent="0.15">
      <c r="A4" s="14">
        <v>4</v>
      </c>
      <c r="B4" s="21">
        <v>0.25</v>
      </c>
    </row>
    <row r="5" spans="1:2" x14ac:dyDescent="0.15">
      <c r="A5" s="14">
        <v>5</v>
      </c>
      <c r="B5" s="21">
        <v>0.2</v>
      </c>
    </row>
    <row r="6" spans="1:2" x14ac:dyDescent="0.15">
      <c r="A6" s="14">
        <v>6</v>
      </c>
      <c r="B6" s="21">
        <v>0.16700000000000001</v>
      </c>
    </row>
    <row r="7" spans="1:2" x14ac:dyDescent="0.15">
      <c r="A7" s="14">
        <v>7</v>
      </c>
      <c r="B7" s="21">
        <v>0.14299999999999999</v>
      </c>
    </row>
    <row r="8" spans="1:2" x14ac:dyDescent="0.15">
      <c r="A8" s="14">
        <v>8</v>
      </c>
      <c r="B8" s="21">
        <v>0.125</v>
      </c>
    </row>
    <row r="9" spans="1:2" x14ac:dyDescent="0.15">
      <c r="A9" s="14">
        <v>9</v>
      </c>
      <c r="B9" s="21">
        <v>0.112</v>
      </c>
    </row>
    <row r="10" spans="1:2" x14ac:dyDescent="0.15">
      <c r="A10" s="14">
        <v>10</v>
      </c>
      <c r="B10" s="21">
        <v>0.1</v>
      </c>
    </row>
    <row r="11" spans="1:2" x14ac:dyDescent="0.15">
      <c r="A11" s="14">
        <v>11</v>
      </c>
      <c r="B11" s="21">
        <v>9.0999999999999998E-2</v>
      </c>
    </row>
    <row r="12" spans="1:2" x14ac:dyDescent="0.15">
      <c r="A12" s="14">
        <v>12</v>
      </c>
      <c r="B12" s="21">
        <v>8.4000000000000005E-2</v>
      </c>
    </row>
    <row r="13" spans="1:2" x14ac:dyDescent="0.15">
      <c r="A13" s="14">
        <v>13</v>
      </c>
      <c r="B13" s="21">
        <v>7.6999999999999999E-2</v>
      </c>
    </row>
    <row r="14" spans="1:2" x14ac:dyDescent="0.15">
      <c r="A14" s="14">
        <v>14</v>
      </c>
      <c r="B14" s="21">
        <v>7.1999999999999995E-2</v>
      </c>
    </row>
    <row r="15" spans="1:2" x14ac:dyDescent="0.15">
      <c r="A15" s="14">
        <v>15</v>
      </c>
      <c r="B15" s="21">
        <v>6.7000000000000004E-2</v>
      </c>
    </row>
    <row r="16" spans="1:2" x14ac:dyDescent="0.15">
      <c r="A16" s="14">
        <v>16</v>
      </c>
      <c r="B16" s="21">
        <v>6.3E-2</v>
      </c>
    </row>
    <row r="17" spans="1:2" x14ac:dyDescent="0.15">
      <c r="A17" s="14">
        <v>17</v>
      </c>
      <c r="B17" s="21">
        <v>5.8999999999999997E-2</v>
      </c>
    </row>
    <row r="18" spans="1:2" x14ac:dyDescent="0.15">
      <c r="A18" s="14">
        <v>18</v>
      </c>
      <c r="B18" s="21">
        <v>5.6000000000000001E-2</v>
      </c>
    </row>
    <row r="19" spans="1:2" x14ac:dyDescent="0.15">
      <c r="A19" s="14">
        <v>19</v>
      </c>
      <c r="B19" s="21">
        <v>5.2999999999999999E-2</v>
      </c>
    </row>
    <row r="20" spans="1:2" x14ac:dyDescent="0.15">
      <c r="A20" s="14">
        <v>20</v>
      </c>
      <c r="B20" s="21">
        <v>0.05</v>
      </c>
    </row>
    <row r="21" spans="1:2" x14ac:dyDescent="0.15">
      <c r="A21" s="14">
        <v>21</v>
      </c>
      <c r="B21" s="21">
        <v>4.8000000000000001E-2</v>
      </c>
    </row>
    <row r="22" spans="1:2" x14ac:dyDescent="0.15">
      <c r="A22" s="14">
        <v>22</v>
      </c>
      <c r="B22" s="21">
        <v>4.5999999999999999E-2</v>
      </c>
    </row>
    <row r="23" spans="1:2" x14ac:dyDescent="0.15">
      <c r="A23" s="14">
        <v>23</v>
      </c>
      <c r="B23" s="21">
        <v>4.3999999999999997E-2</v>
      </c>
    </row>
    <row r="24" spans="1:2" x14ac:dyDescent="0.15">
      <c r="A24" s="14">
        <v>24</v>
      </c>
      <c r="B24" s="21">
        <v>4.2000000000000003E-2</v>
      </c>
    </row>
    <row r="25" spans="1:2" x14ac:dyDescent="0.15">
      <c r="A25" s="14">
        <v>25</v>
      </c>
      <c r="B25" s="21">
        <v>0.04</v>
      </c>
    </row>
    <row r="26" spans="1:2" x14ac:dyDescent="0.15">
      <c r="A26" s="14">
        <v>26</v>
      </c>
      <c r="B26" s="21">
        <v>3.9E-2</v>
      </c>
    </row>
    <row r="27" spans="1:2" x14ac:dyDescent="0.15">
      <c r="A27" s="14">
        <v>27</v>
      </c>
      <c r="B27" s="21">
        <v>3.7999999999999999E-2</v>
      </c>
    </row>
    <row r="28" spans="1:2" x14ac:dyDescent="0.15">
      <c r="A28" s="14">
        <v>28</v>
      </c>
      <c r="B28" s="21">
        <v>3.5999999999999997E-2</v>
      </c>
    </row>
    <row r="29" spans="1:2" x14ac:dyDescent="0.15">
      <c r="A29" s="14">
        <v>29</v>
      </c>
      <c r="B29" s="21">
        <v>3.5000000000000003E-2</v>
      </c>
    </row>
    <row r="30" spans="1:2" x14ac:dyDescent="0.15">
      <c r="A30" s="14">
        <v>30</v>
      </c>
      <c r="B30" s="21">
        <v>3.4000000000000002E-2</v>
      </c>
    </row>
    <row r="31" spans="1:2" x14ac:dyDescent="0.15">
      <c r="A31" s="14">
        <v>31</v>
      </c>
      <c r="B31" s="21">
        <v>3.3000000000000002E-2</v>
      </c>
    </row>
    <row r="32" spans="1:2" x14ac:dyDescent="0.15">
      <c r="A32" s="14">
        <v>32</v>
      </c>
      <c r="B32" s="21">
        <v>3.2000000000000001E-2</v>
      </c>
    </row>
    <row r="33" spans="1:2" x14ac:dyDescent="0.15">
      <c r="A33" s="14">
        <v>33</v>
      </c>
      <c r="B33" s="21">
        <v>3.1E-2</v>
      </c>
    </row>
    <row r="34" spans="1:2" x14ac:dyDescent="0.15">
      <c r="A34" s="14">
        <v>34</v>
      </c>
      <c r="B34" s="21">
        <v>0.03</v>
      </c>
    </row>
    <row r="35" spans="1:2" x14ac:dyDescent="0.15">
      <c r="A35" s="14">
        <v>35</v>
      </c>
      <c r="B35" s="21">
        <v>2.9000000000000001E-2</v>
      </c>
    </row>
    <row r="36" spans="1:2" x14ac:dyDescent="0.15">
      <c r="A36" s="14">
        <v>36</v>
      </c>
      <c r="B36" s="21">
        <v>2.8000000000000001E-2</v>
      </c>
    </row>
    <row r="37" spans="1:2" x14ac:dyDescent="0.15">
      <c r="A37" s="14">
        <v>37</v>
      </c>
      <c r="B37" s="21">
        <v>2.8000000000000001E-2</v>
      </c>
    </row>
    <row r="38" spans="1:2" x14ac:dyDescent="0.15">
      <c r="A38" s="14">
        <v>38</v>
      </c>
      <c r="B38" s="21">
        <v>2.7E-2</v>
      </c>
    </row>
    <row r="39" spans="1:2" x14ac:dyDescent="0.15">
      <c r="A39" s="14">
        <v>39</v>
      </c>
      <c r="B39" s="21">
        <v>2.5999999999999999E-2</v>
      </c>
    </row>
    <row r="40" spans="1:2" x14ac:dyDescent="0.15">
      <c r="A40" s="14">
        <v>40</v>
      </c>
      <c r="B40" s="21">
        <v>2.5000000000000001E-2</v>
      </c>
    </row>
    <row r="41" spans="1:2" x14ac:dyDescent="0.15">
      <c r="A41" s="14">
        <v>41</v>
      </c>
      <c r="B41" s="21">
        <v>2.5000000000000001E-2</v>
      </c>
    </row>
    <row r="42" spans="1:2" x14ac:dyDescent="0.15">
      <c r="A42" s="14">
        <v>42</v>
      </c>
      <c r="B42" s="21">
        <v>2.4E-2</v>
      </c>
    </row>
    <row r="43" spans="1:2" x14ac:dyDescent="0.15">
      <c r="A43" s="14">
        <v>43</v>
      </c>
      <c r="B43" s="21">
        <v>2.4E-2</v>
      </c>
    </row>
    <row r="44" spans="1:2" x14ac:dyDescent="0.15">
      <c r="A44" s="14">
        <v>44</v>
      </c>
      <c r="B44" s="21">
        <v>2.3E-2</v>
      </c>
    </row>
    <row r="45" spans="1:2" x14ac:dyDescent="0.15">
      <c r="A45" s="14">
        <v>45</v>
      </c>
      <c r="B45" s="21">
        <v>2.3E-2</v>
      </c>
    </row>
    <row r="46" spans="1:2" x14ac:dyDescent="0.15">
      <c r="A46" s="14">
        <v>46</v>
      </c>
      <c r="B46" s="21">
        <v>2.1999999999999999E-2</v>
      </c>
    </row>
    <row r="47" spans="1:2" x14ac:dyDescent="0.15">
      <c r="A47" s="14">
        <v>47</v>
      </c>
      <c r="B47" s="21">
        <v>2.1999999999999999E-2</v>
      </c>
    </row>
    <row r="48" spans="1:2" x14ac:dyDescent="0.15">
      <c r="A48" s="14">
        <v>48</v>
      </c>
      <c r="B48" s="21">
        <v>2.1000000000000001E-2</v>
      </c>
    </row>
    <row r="49" spans="1:2" x14ac:dyDescent="0.15">
      <c r="A49" s="14">
        <v>49</v>
      </c>
      <c r="B49" s="21">
        <v>2.1000000000000001E-2</v>
      </c>
    </row>
    <row r="50" spans="1:2" x14ac:dyDescent="0.15">
      <c r="A50" s="14">
        <v>50</v>
      </c>
      <c r="B50" s="21">
        <v>0.02</v>
      </c>
    </row>
    <row r="51" spans="1:2" x14ac:dyDescent="0.15">
      <c r="A51" s="14">
        <v>51</v>
      </c>
      <c r="B51" s="21">
        <v>0.02</v>
      </c>
    </row>
    <row r="52" spans="1:2" x14ac:dyDescent="0.15">
      <c r="A52" s="14">
        <v>52</v>
      </c>
      <c r="B52" s="21">
        <v>0.02</v>
      </c>
    </row>
    <row r="53" spans="1:2" x14ac:dyDescent="0.15">
      <c r="A53" s="14">
        <v>53</v>
      </c>
      <c r="B53" s="21">
        <v>1.9E-2</v>
      </c>
    </row>
    <row r="54" spans="1:2" x14ac:dyDescent="0.15">
      <c r="A54" s="14">
        <v>54</v>
      </c>
      <c r="B54" s="21">
        <v>1.9E-2</v>
      </c>
    </row>
    <row r="55" spans="1:2" x14ac:dyDescent="0.15">
      <c r="A55" s="14">
        <v>55</v>
      </c>
      <c r="B55" s="21">
        <v>1.9E-2</v>
      </c>
    </row>
    <row r="56" spans="1:2" x14ac:dyDescent="0.15">
      <c r="A56" s="14">
        <v>56</v>
      </c>
      <c r="B56" s="21">
        <v>1.7999999999999999E-2</v>
      </c>
    </row>
    <row r="57" spans="1:2" x14ac:dyDescent="0.15">
      <c r="A57" s="14">
        <v>57</v>
      </c>
      <c r="B57" s="21">
        <v>1.7999999999999999E-2</v>
      </c>
    </row>
    <row r="58" spans="1:2" x14ac:dyDescent="0.15">
      <c r="A58" s="14">
        <v>58</v>
      </c>
      <c r="B58" s="21">
        <v>1.7999999999999999E-2</v>
      </c>
    </row>
    <row r="59" spans="1:2" x14ac:dyDescent="0.15">
      <c r="A59" s="14">
        <v>59</v>
      </c>
      <c r="B59" s="21">
        <v>1.7000000000000001E-2</v>
      </c>
    </row>
    <row r="60" spans="1:2" x14ac:dyDescent="0.15">
      <c r="A60" s="14">
        <v>60</v>
      </c>
      <c r="B60" s="21">
        <v>1.7000000000000001E-2</v>
      </c>
    </row>
    <row r="61" spans="1:2" x14ac:dyDescent="0.15">
      <c r="A61" s="14">
        <v>61</v>
      </c>
      <c r="B61" s="21">
        <v>1.7000000000000001E-2</v>
      </c>
    </row>
    <row r="62" spans="1:2" x14ac:dyDescent="0.15">
      <c r="A62" s="14">
        <v>62</v>
      </c>
      <c r="B62" s="21">
        <v>1.7000000000000001E-2</v>
      </c>
    </row>
    <row r="63" spans="1:2" x14ac:dyDescent="0.15">
      <c r="A63" s="14">
        <v>63</v>
      </c>
      <c r="B63" s="21">
        <v>1.6E-2</v>
      </c>
    </row>
    <row r="64" spans="1:2" x14ac:dyDescent="0.15">
      <c r="A64" s="14">
        <v>64</v>
      </c>
      <c r="B64" s="21">
        <v>1.6E-2</v>
      </c>
    </row>
    <row r="65" spans="1:2" x14ac:dyDescent="0.15">
      <c r="A65" s="14">
        <v>65</v>
      </c>
      <c r="B65" s="21">
        <v>1.6E-2</v>
      </c>
    </row>
    <row r="66" spans="1:2" x14ac:dyDescent="0.15">
      <c r="A66" s="14">
        <v>66</v>
      </c>
      <c r="B66" s="21">
        <v>1.6E-2</v>
      </c>
    </row>
    <row r="67" spans="1:2" x14ac:dyDescent="0.15">
      <c r="A67" s="14">
        <v>67</v>
      </c>
      <c r="B67" s="21">
        <v>1.4999999999999999E-2</v>
      </c>
    </row>
    <row r="68" spans="1:2" x14ac:dyDescent="0.15">
      <c r="A68" s="14">
        <v>68</v>
      </c>
      <c r="B68" s="21">
        <v>1.4999999999999999E-2</v>
      </c>
    </row>
    <row r="69" spans="1:2" x14ac:dyDescent="0.15">
      <c r="A69" s="14">
        <v>69</v>
      </c>
      <c r="B69" s="21">
        <v>1.4999999999999999E-2</v>
      </c>
    </row>
    <row r="70" spans="1:2" x14ac:dyDescent="0.15">
      <c r="A70" s="14">
        <v>70</v>
      </c>
      <c r="B70" s="21">
        <v>1.4999999999999999E-2</v>
      </c>
    </row>
    <row r="71" spans="1:2" x14ac:dyDescent="0.15">
      <c r="A71" s="14">
        <v>71</v>
      </c>
      <c r="B71" s="21">
        <v>1.4999999999999999E-2</v>
      </c>
    </row>
    <row r="72" spans="1:2" x14ac:dyDescent="0.15">
      <c r="A72" s="14">
        <v>72</v>
      </c>
      <c r="B72" s="21">
        <v>1.4E-2</v>
      </c>
    </row>
    <row r="73" spans="1:2" x14ac:dyDescent="0.15">
      <c r="A73" s="14">
        <v>73</v>
      </c>
      <c r="B73" s="21">
        <v>1.4E-2</v>
      </c>
    </row>
    <row r="74" spans="1:2" x14ac:dyDescent="0.15">
      <c r="A74" s="14">
        <v>74</v>
      </c>
      <c r="B74" s="21">
        <v>1.4E-2</v>
      </c>
    </row>
    <row r="75" spans="1:2" x14ac:dyDescent="0.15">
      <c r="A75" s="14">
        <v>75</v>
      </c>
      <c r="B75" s="21">
        <v>1.4E-2</v>
      </c>
    </row>
    <row r="76" spans="1:2" x14ac:dyDescent="0.15">
      <c r="A76" s="14">
        <v>76</v>
      </c>
      <c r="B76" s="21">
        <v>1.4E-2</v>
      </c>
    </row>
    <row r="77" spans="1:2" x14ac:dyDescent="0.15">
      <c r="A77" s="14">
        <v>77</v>
      </c>
      <c r="B77" s="21">
        <v>1.2999999999999999E-2</v>
      </c>
    </row>
    <row r="78" spans="1:2" x14ac:dyDescent="0.15">
      <c r="A78" s="14">
        <v>78</v>
      </c>
      <c r="B78" s="21">
        <v>1.2999999999999999E-2</v>
      </c>
    </row>
    <row r="79" spans="1:2" x14ac:dyDescent="0.15">
      <c r="A79" s="14">
        <v>79</v>
      </c>
      <c r="B79" s="21">
        <v>1.2999999999999999E-2</v>
      </c>
    </row>
    <row r="80" spans="1:2" x14ac:dyDescent="0.15">
      <c r="A80" s="14">
        <v>80</v>
      </c>
      <c r="B80" s="21">
        <v>1.2999999999999999E-2</v>
      </c>
    </row>
    <row r="81" spans="1:2" x14ac:dyDescent="0.15">
      <c r="A81" s="14">
        <v>81</v>
      </c>
      <c r="B81" s="21">
        <v>1.2999999999999999E-2</v>
      </c>
    </row>
    <row r="82" spans="1:2" x14ac:dyDescent="0.15">
      <c r="A82" s="14">
        <v>82</v>
      </c>
      <c r="B82" s="21">
        <v>1.2999999999999999E-2</v>
      </c>
    </row>
    <row r="83" spans="1:2" x14ac:dyDescent="0.15">
      <c r="A83" s="14">
        <v>83</v>
      </c>
      <c r="B83" s="21">
        <v>1.2999999999999999E-2</v>
      </c>
    </row>
    <row r="84" spans="1:2" x14ac:dyDescent="0.15">
      <c r="A84" s="14">
        <v>84</v>
      </c>
      <c r="B84" s="21">
        <v>1.2E-2</v>
      </c>
    </row>
    <row r="85" spans="1:2" x14ac:dyDescent="0.15">
      <c r="A85" s="14">
        <v>85</v>
      </c>
      <c r="B85" s="21">
        <v>1.2E-2</v>
      </c>
    </row>
    <row r="86" spans="1:2" x14ac:dyDescent="0.15">
      <c r="A86" s="14">
        <v>86</v>
      </c>
      <c r="B86" s="21">
        <v>1.2E-2</v>
      </c>
    </row>
    <row r="87" spans="1:2" x14ac:dyDescent="0.15">
      <c r="A87" s="14">
        <v>87</v>
      </c>
      <c r="B87" s="21">
        <v>1.2E-2</v>
      </c>
    </row>
    <row r="88" spans="1:2" x14ac:dyDescent="0.15">
      <c r="A88" s="14">
        <v>88</v>
      </c>
      <c r="B88" s="21">
        <v>1.2E-2</v>
      </c>
    </row>
    <row r="89" spans="1:2" x14ac:dyDescent="0.15">
      <c r="A89" s="14">
        <v>89</v>
      </c>
      <c r="B89" s="21">
        <v>1.2E-2</v>
      </c>
    </row>
    <row r="90" spans="1:2" x14ac:dyDescent="0.15">
      <c r="A90" s="14">
        <v>90</v>
      </c>
      <c r="B90" s="21">
        <v>1.2E-2</v>
      </c>
    </row>
    <row r="91" spans="1:2" x14ac:dyDescent="0.15">
      <c r="A91" s="14">
        <v>91</v>
      </c>
      <c r="B91" s="21">
        <v>1.0999999999999999E-2</v>
      </c>
    </row>
    <row r="92" spans="1:2" x14ac:dyDescent="0.15">
      <c r="A92" s="14">
        <v>92</v>
      </c>
      <c r="B92" s="21">
        <v>1.0999999999999999E-2</v>
      </c>
    </row>
    <row r="93" spans="1:2" x14ac:dyDescent="0.15">
      <c r="A93" s="14">
        <v>93</v>
      </c>
      <c r="B93" s="21">
        <v>1.0999999999999999E-2</v>
      </c>
    </row>
    <row r="94" spans="1:2" x14ac:dyDescent="0.15">
      <c r="A94" s="14">
        <v>94</v>
      </c>
      <c r="B94" s="21">
        <v>1.0999999999999999E-2</v>
      </c>
    </row>
    <row r="95" spans="1:2" x14ac:dyDescent="0.15">
      <c r="A95" s="14">
        <v>95</v>
      </c>
      <c r="B95" s="21">
        <v>1.0999999999999999E-2</v>
      </c>
    </row>
    <row r="96" spans="1:2" x14ac:dyDescent="0.15">
      <c r="A96" s="14">
        <v>96</v>
      </c>
      <c r="B96" s="21">
        <v>1.0999999999999999E-2</v>
      </c>
    </row>
    <row r="97" spans="1:2" x14ac:dyDescent="0.15">
      <c r="A97" s="14">
        <v>97</v>
      </c>
      <c r="B97" s="21">
        <v>1.0999999999999999E-2</v>
      </c>
    </row>
    <row r="98" spans="1:2" x14ac:dyDescent="0.15">
      <c r="A98" s="14">
        <v>98</v>
      </c>
      <c r="B98" s="21">
        <v>1.0999999999999999E-2</v>
      </c>
    </row>
    <row r="99" spans="1:2" x14ac:dyDescent="0.15">
      <c r="A99" s="14">
        <v>99</v>
      </c>
      <c r="B99" s="21">
        <v>1.0999999999999999E-2</v>
      </c>
    </row>
    <row r="100" spans="1:2" x14ac:dyDescent="0.15">
      <c r="A100" s="15">
        <v>100</v>
      </c>
      <c r="B100" s="22">
        <v>0.01</v>
      </c>
    </row>
  </sheetData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G34" sqref="G34"/>
    </sheetView>
  </sheetViews>
  <sheetFormatPr defaultRowHeight="13.5" x14ac:dyDescent="0.15"/>
  <cols>
    <col min="1" max="1" width="22" customWidth="1"/>
    <col min="2" max="2" width="6.125" style="11" customWidth="1"/>
    <col min="3" max="3" width="4.625" customWidth="1"/>
    <col min="4" max="4" width="9" style="11"/>
    <col min="5" max="5" width="13.875" customWidth="1"/>
    <col min="6" max="6" width="2.125" customWidth="1"/>
    <col min="7" max="7" width="16.125" customWidth="1"/>
    <col min="8" max="8" width="9" style="11"/>
    <col min="10" max="10" width="15.875" customWidth="1"/>
    <col min="11" max="11" width="9" style="11"/>
  </cols>
  <sheetData>
    <row r="1" spans="1:11" x14ac:dyDescent="0.15">
      <c r="A1" s="25" t="s">
        <v>159</v>
      </c>
      <c r="B1" s="69">
        <v>10</v>
      </c>
      <c r="D1" s="70">
        <v>1</v>
      </c>
      <c r="E1" s="24" t="s">
        <v>176</v>
      </c>
      <c r="G1" s="25" t="s">
        <v>153</v>
      </c>
      <c r="H1" s="71">
        <v>1</v>
      </c>
      <c r="J1" s="25" t="s">
        <v>155</v>
      </c>
      <c r="K1" s="69">
        <v>1</v>
      </c>
    </row>
    <row r="2" spans="1:11" x14ac:dyDescent="0.15">
      <c r="A2" s="25" t="s">
        <v>160</v>
      </c>
      <c r="B2" s="69">
        <v>11</v>
      </c>
      <c r="D2" s="70">
        <v>2</v>
      </c>
      <c r="E2" s="24" t="s">
        <v>177</v>
      </c>
      <c r="G2" s="25" t="s">
        <v>179</v>
      </c>
      <c r="H2" s="71">
        <v>2</v>
      </c>
      <c r="J2" s="25" t="s">
        <v>156</v>
      </c>
      <c r="K2" s="69">
        <v>2</v>
      </c>
    </row>
    <row r="3" spans="1:11" x14ac:dyDescent="0.15">
      <c r="A3" s="25" t="s">
        <v>161</v>
      </c>
      <c r="B3" s="69">
        <v>12</v>
      </c>
      <c r="D3" s="70">
        <v>3</v>
      </c>
      <c r="E3" s="24" t="s">
        <v>178</v>
      </c>
      <c r="G3" s="25" t="s">
        <v>154</v>
      </c>
      <c r="H3" s="69">
        <v>3</v>
      </c>
      <c r="J3" s="25" t="s">
        <v>157</v>
      </c>
      <c r="K3" s="69">
        <v>3</v>
      </c>
    </row>
    <row r="4" spans="1:11" x14ac:dyDescent="0.15">
      <c r="A4" s="25" t="s">
        <v>162</v>
      </c>
      <c r="B4" s="69">
        <v>13</v>
      </c>
      <c r="J4" s="25" t="s">
        <v>158</v>
      </c>
      <c r="K4" s="69">
        <v>4</v>
      </c>
    </row>
    <row r="5" spans="1:11" x14ac:dyDescent="0.15">
      <c r="A5" s="25" t="s">
        <v>163</v>
      </c>
      <c r="B5" s="69">
        <v>14</v>
      </c>
    </row>
    <row r="6" spans="1:11" x14ac:dyDescent="0.15">
      <c r="A6" s="25" t="s">
        <v>164</v>
      </c>
      <c r="B6" s="69">
        <v>15</v>
      </c>
    </row>
    <row r="7" spans="1:11" x14ac:dyDescent="0.15">
      <c r="A7" s="25" t="s">
        <v>165</v>
      </c>
      <c r="B7" s="69">
        <v>16</v>
      </c>
    </row>
    <row r="8" spans="1:11" x14ac:dyDescent="0.15">
      <c r="A8" s="25" t="s">
        <v>166</v>
      </c>
      <c r="B8" s="69">
        <v>17</v>
      </c>
    </row>
    <row r="9" spans="1:11" x14ac:dyDescent="0.15">
      <c r="A9" s="26" t="s">
        <v>167</v>
      </c>
      <c r="B9" s="69">
        <v>18</v>
      </c>
    </row>
    <row r="10" spans="1:11" x14ac:dyDescent="0.15">
      <c r="A10" s="25" t="s">
        <v>168</v>
      </c>
      <c r="B10" s="69">
        <v>20</v>
      </c>
    </row>
    <row r="11" spans="1:11" x14ac:dyDescent="0.15">
      <c r="A11" s="25" t="s">
        <v>169</v>
      </c>
      <c r="B11" s="69">
        <v>21</v>
      </c>
    </row>
    <row r="12" spans="1:11" x14ac:dyDescent="0.15">
      <c r="A12" s="25" t="s">
        <v>170</v>
      </c>
      <c r="B12" s="69">
        <v>22</v>
      </c>
    </row>
    <row r="13" spans="1:11" x14ac:dyDescent="0.15">
      <c r="A13" s="25" t="s">
        <v>171</v>
      </c>
      <c r="B13" s="69">
        <v>23</v>
      </c>
    </row>
    <row r="14" spans="1:11" x14ac:dyDescent="0.15">
      <c r="A14" s="25" t="s">
        <v>172</v>
      </c>
      <c r="B14" s="69">
        <v>24</v>
      </c>
    </row>
    <row r="15" spans="1:11" x14ac:dyDescent="0.15">
      <c r="A15" s="25" t="s">
        <v>173</v>
      </c>
      <c r="B15" s="69">
        <v>30</v>
      </c>
    </row>
    <row r="16" spans="1:11" x14ac:dyDescent="0.15">
      <c r="A16" s="25" t="s">
        <v>174</v>
      </c>
      <c r="B16" s="69">
        <v>40</v>
      </c>
    </row>
    <row r="17" spans="1:2" x14ac:dyDescent="0.15">
      <c r="A17" s="25" t="s">
        <v>175</v>
      </c>
      <c r="B17" s="69">
        <v>41</v>
      </c>
    </row>
    <row r="18" spans="1:2" x14ac:dyDescent="0.15">
      <c r="A18" s="25" t="s">
        <v>211</v>
      </c>
      <c r="B18" s="69">
        <v>50</v>
      </c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調査表</vt:lpstr>
      <vt:lpstr>増減事由コード表</vt:lpstr>
      <vt:lpstr>会計区分コード</vt:lpstr>
      <vt:lpstr>償却率表</vt:lpstr>
      <vt:lpstr>PD</vt:lpstr>
      <vt:lpstr>調査表!Print_Titles</vt:lpstr>
      <vt:lpstr>調査表!勘定科目</vt:lpstr>
      <vt:lpstr>調査表!資産区分</vt:lpstr>
      <vt:lpstr>調査表!償却区分</vt:lpstr>
      <vt:lpstr>調査表!登録時価額算定方法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JDL</dc:creator>
  <cp:lastModifiedBy>master</cp:lastModifiedBy>
  <cp:lastPrinted>2015-07-10T06:03:51Z</cp:lastPrinted>
  <dcterms:created xsi:type="dcterms:W3CDTF">2015-04-02T05:09:12Z</dcterms:created>
  <dcterms:modified xsi:type="dcterms:W3CDTF">2016-05-13T04:16:08Z</dcterms:modified>
</cp:coreProperties>
</file>